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tabRatio="903" firstSheet="14" activeTab="4"/>
  </bookViews>
  <sheets>
    <sheet name="Sheet1" sheetId="1" r:id="rId1"/>
    <sheet name="1. Изгребна яма" sheetId="2" r:id="rId2"/>
    <sheet name="2. Резервоар за св. вода и ПП" sheetId="3" r:id="rId3"/>
    <sheet name="3. Електронна везна" sheetId="4" r:id="rId4"/>
    <sheet name="4. Съоръжение за измиване" sheetId="5" r:id="rId5"/>
    <sheet name="5. Гараж за механизация" sheetId="6" r:id="rId6"/>
    <sheet name="6. Площадка за купове за зреене" sheetId="7" r:id="rId7"/>
    <sheet name="7. Площадка за приемане" sheetId="8" r:id="rId8"/>
    <sheet name="8. Офис контейнер" sheetId="9" r:id="rId9"/>
    <sheet name="9. Резервоар инфилтрат" sheetId="10" r:id="rId10"/>
    <sheet name="10. Зреене и сушене, сито, съхр" sheetId="11" r:id="rId11"/>
    <sheet name="11. Трафопост" sheetId="12" r:id="rId12"/>
    <sheet name="12. Модулно - пречистване" sheetId="13" r:id="rId13"/>
    <sheet name="13. Ограда, освет., врата,видео" sheetId="14" r:id="rId14"/>
    <sheet name="14. Вертикална планировка" sheetId="15" r:id="rId15"/>
    <sheet name="15. Паркоустройство" sheetId="16" r:id="rId16"/>
    <sheet name="16. Съпътстваща инфр. - път" sheetId="17" r:id="rId17"/>
    <sheet name="17. Съпътстваща инфр. - ел." sheetId="18" r:id="rId18"/>
    <sheet name="18. Съпътстваща инфр. - Вод." sheetId="19" r:id="rId19"/>
  </sheets>
  <definedNames/>
  <calcPr fullCalcOnLoad="1"/>
</workbook>
</file>

<file path=xl/sharedStrings.xml><?xml version="1.0" encoding="utf-8"?>
<sst xmlns="http://schemas.openxmlformats.org/spreadsheetml/2006/main" count="774" uniqueCount="309">
  <si>
    <t>Количество</t>
  </si>
  <si>
    <t>м</t>
  </si>
  <si>
    <t>Бетонова настилка</t>
  </si>
  <si>
    <t>м3</t>
  </si>
  <si>
    <t>м³</t>
  </si>
  <si>
    <t>Направа на опорни блокове</t>
  </si>
  <si>
    <t>бр</t>
  </si>
  <si>
    <t>Доставка и полагане на тръби ф75-ПЕ  PN6</t>
  </si>
  <si>
    <t>бр.</t>
  </si>
  <si>
    <t>Доставка, полагане и уплътняване на пясък</t>
  </si>
  <si>
    <t>Засипване и уплътняване на изкопи обратен насип</t>
  </si>
  <si>
    <t>Наименование на работите (видове СМР)</t>
  </si>
  <si>
    <t>ИЗГРЕБНА ЯМА</t>
  </si>
  <si>
    <t>Доставка и полагане на подложен бетон С 8/10</t>
  </si>
  <si>
    <t>ВиК</t>
  </si>
  <si>
    <t>РЕЗЕРВОАР ЗА СЪХРАНЕНИЕ НА СВЕЖА ВОДА ЗА ПРОТИВОПОЖАРНИ И ТЕХ. НУЖДИ</t>
  </si>
  <si>
    <t>Доставка  и монтаж на оребрен ПВЦ  резервоар 76,00 м³ компл.с фасонни части</t>
  </si>
  <si>
    <t>Доставка и полагане на тръби ф75-ПЕВП  PN6</t>
  </si>
  <si>
    <t>Доставка и полагане на фланшов накрайник ф75-ПЕВП</t>
  </si>
  <si>
    <t>Доставка и полагане на СК DN80</t>
  </si>
  <si>
    <t>Доставка и монтаж на центробежна помпа 5м³/ч и Н=20м окомплектована с фасонни части</t>
  </si>
  <si>
    <t>Доставка и монтаж на хидрофор 50л</t>
  </si>
  <si>
    <t>Шахта за монтаж на центробежна помпа</t>
  </si>
  <si>
    <t>м²</t>
  </si>
  <si>
    <t>кг</t>
  </si>
  <si>
    <t xml:space="preserve">Електротехническа </t>
  </si>
  <si>
    <t>Доставка и монтаж на електроразпределително табло Т1</t>
  </si>
  <si>
    <t>Направа на фундамент за табло Т1 с H=40см</t>
  </si>
  <si>
    <t>Доставка и монтаж на нивосигнализатор за водно ниво с нормално отвеорен контакт</t>
  </si>
  <si>
    <t xml:space="preserve">Доставка, полагане и уплътняване на пясък </t>
  </si>
  <si>
    <t>Изграждане на шахта за монтаж на центробежна помпа по чертеж</t>
  </si>
  <si>
    <t>Доставка и монтаж на табла за КИП и Авт. за управление на помпа ПП резервоар и водовземна шахта по чертежи</t>
  </si>
  <si>
    <t>ЕЛЕКТРОННА ВЕЗНА</t>
  </si>
  <si>
    <t xml:space="preserve">Оборудване, съоръжения, инсталации и обзавеждане </t>
  </si>
  <si>
    <t>Закупуване, доставка, монтаж  и пускане в експлоатация на  електронна везна, PLS и автоматизация</t>
  </si>
  <si>
    <t>СЪОРЪЖЕНИЕ ЗА ИЗМИВАНЕ НА ГУМИ</t>
  </si>
  <si>
    <t>Закупуване, доставка, монтаж  и пускане в експлоатация на  съоръжение за измиване на гуми</t>
  </si>
  <si>
    <t>ОВК</t>
  </si>
  <si>
    <t>Закупуване, доставка, монтаж  на контейнер офис с офис оборудване</t>
  </si>
  <si>
    <t>Доставка и монтаж на климатици</t>
  </si>
  <si>
    <t>РЕЗЕРВОАР ЗА СЪХРАНЕНИЕ НА ИНФИЛТРАТА</t>
  </si>
  <si>
    <t>Кофраж на фундаменти</t>
  </si>
  <si>
    <t xml:space="preserve">Кофраж на стени </t>
  </si>
  <si>
    <t>Изпълнение на битумна хидроизолация</t>
  </si>
  <si>
    <t>Доставка и монтаж на холкер</t>
  </si>
  <si>
    <t>Доставка и монтаж на помпа Q = 5м³,H = 22m</t>
  </si>
  <si>
    <t>Доставка и монтаж на електроразпределително табло Т4</t>
  </si>
  <si>
    <t>Доставка и монтаж на 1 бр. табло за КИП и Авт. за управление на помпа резервоар за инфилтрат - захранвано от Т4</t>
  </si>
  <si>
    <t>Електрическа</t>
  </si>
  <si>
    <t>Доставка и монтаж на тръба ПЕВП Ф75/6</t>
  </si>
  <si>
    <t>Доставка и монтаж на фасонни части Ф75</t>
  </si>
  <si>
    <t>Закупуване, доставка, монтаж  и пускане в експлоатация на модулно съоръжение за пречистване на питейни води за битови нужди.Модул за ултрафилтрация чрез капилярна мембрана.</t>
  </si>
  <si>
    <t>Видеонаблюдение</t>
  </si>
  <si>
    <t>т</t>
  </si>
  <si>
    <t>Изкоп с багер с ширина над 1.20м на самосвал</t>
  </si>
  <si>
    <t>Транспорт на земни почви със самосвал на 5 км.</t>
  </si>
  <si>
    <t>Натоварване земни почви на самосвал с мех. товарач</t>
  </si>
  <si>
    <t>Изкоп с багер с ширина до 1.20м на самосвал</t>
  </si>
  <si>
    <t>Доставка, полагане на пясъчна подложка, трамбована под тръбопровод</t>
  </si>
  <si>
    <t>Доставка и монтаж на оребрен ПВЦ  резервоар 6,5м3, комплектован с ниво сигнализатор.</t>
  </si>
  <si>
    <t>Доставка и монтаж на фасонни части ф 90</t>
  </si>
  <si>
    <t>Доставка, полагане и свързване на ПЕВП ф 90 в изкоп на челна заварка</t>
  </si>
  <si>
    <t xml:space="preserve">Направа и разваляне на куфраж за машинни фундаменти </t>
  </si>
  <si>
    <t>Доставка и полагане на армиран бетон С 16/20</t>
  </si>
  <si>
    <t>Изработка и монтаж на армировка -сложна и особ.сложна ф 6-12 мм А1 и А2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</si>
  <si>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</si>
  <si>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</si>
  <si>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Доставка и полагане на каменна фракция</t>
  </si>
  <si>
    <t xml:space="preserve">Изкоп с багер в земни почви при норм.условия на транспорт </t>
  </si>
  <si>
    <t>Доставка и полагане на плътен асвалтобетон</t>
  </si>
  <si>
    <t>Доставка и полагане на речна баластра</t>
  </si>
  <si>
    <t>Доставка и полагане на армиран бетон С 20/25</t>
  </si>
  <si>
    <t>Доставка и полагане на асвалтобетон - неплътна смес за долен пласт</t>
  </si>
  <si>
    <t>100 м</t>
  </si>
  <si>
    <t>Доставка и монтаж на метална покривна конструкция</t>
  </si>
  <si>
    <t>Доставка и монтаж на покривна LT ламарина</t>
  </si>
  <si>
    <t>Направа на преградна стена с дебелина 25 см. по чертеж</t>
  </si>
  <si>
    <t>Доставка и монтаж на готови стоманобетонови фундаменти по чертеж</t>
  </si>
  <si>
    <t>Доставка и монтаж на готови стоманобетонови колони по чертеж</t>
  </si>
  <si>
    <t>Направа на преградни стени с дебелина 20 см. по чертеж</t>
  </si>
  <si>
    <t>Доставка и монтаж на готови стоманобетонови колони - междинни по чертеж</t>
  </si>
  <si>
    <t>Доставка и монтаж на готови стоманобетонови фундаменти - междинни по чертеж</t>
  </si>
  <si>
    <t>Доставка и монтаж на олекотена метална покривна конструкция по чертеж</t>
  </si>
  <si>
    <t>Асфалтова настилка</t>
  </si>
  <si>
    <t xml:space="preserve">Ограда </t>
  </si>
  <si>
    <t>Осветление на площадката</t>
  </si>
  <si>
    <t>Автоматична врата</t>
  </si>
  <si>
    <t>Паркоустроиство</t>
  </si>
  <si>
    <r>
      <t>м</t>
    </r>
    <r>
      <rPr>
        <sz val="10"/>
        <color indexed="8"/>
        <rFont val="Times New Roman"/>
        <family val="1"/>
      </rPr>
      <t>³</t>
    </r>
  </si>
  <si>
    <t>Доставка и полагане на армиран бетон С 28/35</t>
  </si>
  <si>
    <t>Доставка и полагане на подложен бетон С 25/30</t>
  </si>
  <si>
    <t>Доставка и полагане на армиран бетон С 12/15</t>
  </si>
  <si>
    <t>Изработка и монтаж на армировка -обикн и средна сложност ф 6-12 мм А1 и А2</t>
  </si>
  <si>
    <t xml:space="preserve">Доставка и монтаж хидранти </t>
  </si>
  <si>
    <t>Електроснабдяване на съоръжението по чертеж</t>
  </si>
  <si>
    <t>Доставка и монтаж на спирател кран D75</t>
  </si>
  <si>
    <t>Доставка и полагане на подложен бетон С 16/20</t>
  </si>
  <si>
    <t>Изкоп с багер на транспорт дълбочина до 0.40см.</t>
  </si>
  <si>
    <t>Доставка и полагане на несортиран трошен камък</t>
  </si>
  <si>
    <t>Доставка, монтаж  и пускане в експлоатация на бетонен комплектен транформаторен пост (БКТП) по приложени чертежи</t>
  </si>
  <si>
    <t>Изкоп с багер на транспорт дълбочина до 1.20см.</t>
  </si>
  <si>
    <t>Доставка и монтаж LED улично осветително тяло BT40-09132 влагозащитено - IP-65 с 2 бр. ел. крушки х 50W</t>
  </si>
  <si>
    <t>Доставка, изправяне и фундиране на стоманотръбен стълб с Н=4,5м</t>
  </si>
  <si>
    <t>Доставка и полагане на гофриран шлаух Ф23 между кабелна шахта и стоманенотръбен стълб</t>
  </si>
  <si>
    <t>Направа суха разделка на кабел СВТ-3х2,5мм2 и СВТ-3х1,5мм2</t>
  </si>
  <si>
    <t>Свързване на кабелно жило до 2,5мм2 с направа на ухо</t>
  </si>
  <si>
    <t>Доставка и монтаж на луминисцентно осветително тяло 2х36W противовлажно и противопрашно изпълнение IP-65</t>
  </si>
  <si>
    <t xml:space="preserve">Доставка и монтаж на двубутонна  кнопка  "пуск- стоп",  открит монтаж, противовлажна </t>
  </si>
  <si>
    <t>Доставка и монтаж на контакт монофазен за открит монтаж, противовлажен</t>
  </si>
  <si>
    <t>Доставка и монтаж на противовлажна разклонителна кутия за открит монтаж</t>
  </si>
  <si>
    <t>Направа  изкоп  за  1-2  кабела  и  за   заземителна  инсталация</t>
  </si>
  <si>
    <t>Полагане на празна PVC тръба Ф50 в готов изкоп</t>
  </si>
  <si>
    <t xml:space="preserve">Направа  заземителен пояс от стоманена поцинкована  шина 40/4мм със заварка </t>
  </si>
  <si>
    <t>Направа  заземителен пояс от стоманена поцинкована  шина 40/4мм с болтова връзка</t>
  </si>
  <si>
    <t>Зариване и трамбоване на изкопа</t>
  </si>
  <si>
    <t>Доставка и изтегляне на кабел СВТ-3х25+16мм2 в PVC тръба</t>
  </si>
  <si>
    <t>Доставка и изтегляне на кабел СВТ-3х10+6мм2 в PVC тръба</t>
  </si>
  <si>
    <t>Доставка и изтегляне на кабел СВТ-3х6+4мм2 в PVC тръба</t>
  </si>
  <si>
    <t>Доставка и изтегляне на кабел ШКПТ-5х6мм2 в PVC тръба</t>
  </si>
  <si>
    <t>Доставка и изтегляне  на кабел СВТ - 5х4 мм2 в PVC тръба</t>
  </si>
  <si>
    <t>Доставка и изтегляне на кабел СВТ - 5х2,5 мм2 в PVC тръба</t>
  </si>
  <si>
    <t>Доставка и изтегляне на кабел СВТ - 4х1,5 мм2 в PVC тръба</t>
  </si>
  <si>
    <t>Направа на суха разделка на кабели СВТ - 3х25+16мм2 и СВТ - 3х10+6мм2</t>
  </si>
  <si>
    <t>Направа на суха разделка на кабели до 6мм2</t>
  </si>
  <si>
    <t>Свързване на кабелно жило до 25мм2 към съоръжение с кабелна обувкка</t>
  </si>
  <si>
    <t>Свързване на кабелно жило до 6мм2 към съоръжение с ухо.</t>
  </si>
  <si>
    <t>Направа на местно заземление със заземителен кол 63/63/6мм с L=1,5m при Т1 и Т4</t>
  </si>
  <si>
    <t>Изкоп с багер в з.п. на отвал 40/50 см на площадката</t>
  </si>
  <si>
    <t>Изкоп с багер в з.п. на отвал 40/80 см до водоема</t>
  </si>
  <si>
    <t>Зариване и трамбоване на изкоп 40/50 см</t>
  </si>
  <si>
    <t>Зариване и трамбоване на изкоп 40/80 см</t>
  </si>
  <si>
    <t>Доставка и полагане на PVC тръба Ф110 в готов изкоп</t>
  </si>
  <si>
    <t>Направа на кабелна шахта с капак с размери 40/40/50 см по чертеж</t>
  </si>
  <si>
    <t>Доставка и изтегляне на кабел СВТ-3х2,5мм2</t>
  </si>
  <si>
    <t>Доставка и изтегляне на кабел СВТ-3х1,5мм2</t>
  </si>
  <si>
    <t xml:space="preserve">Доставка  и изтегляне на  кабел СВТ-5х2,5мм2 </t>
  </si>
  <si>
    <t xml:space="preserve">Доставка  и изтегляне на  кабел СВТ-3х1,5мм2 </t>
  </si>
  <si>
    <t xml:space="preserve">Доставка  и изтегляне на  кабел СВТ-3х2,5мм2 </t>
  </si>
  <si>
    <t>Доставка и набиване колове от профилна стомана L63/63/6мм с дължина  l =1,5м</t>
  </si>
  <si>
    <t>Доставка и монтаж на ел. табло Т 3 и Т 4</t>
  </si>
  <si>
    <t>№</t>
  </si>
  <si>
    <t>Единица мярка</t>
  </si>
  <si>
    <r>
      <t>m</t>
    </r>
    <r>
      <rPr>
        <sz val="10"/>
        <rFont val="Calibri"/>
        <family val="2"/>
      </rPr>
      <t>²</t>
    </r>
  </si>
  <si>
    <t>Доставка и полагане на тръби ф63-ПЕВП  PN6</t>
  </si>
  <si>
    <t>Доставка и полагане на фланшов накрайник ф63-ПЕВП</t>
  </si>
  <si>
    <t>Доставка и полагане на СК DN63</t>
  </si>
  <si>
    <t>Плагане на детекторна лента с метална нишка</t>
  </si>
  <si>
    <t>Изпитване и дезинфекция на водопроводи</t>
  </si>
  <si>
    <t xml:space="preserve">Площадков Канал </t>
  </si>
  <si>
    <t xml:space="preserve">Изкоп с багер в з.п. на отвал с откос и дъно 0,80м  </t>
  </si>
  <si>
    <t>Дооформяне на изкоп ръчно с ширина до 1,20м</t>
  </si>
  <si>
    <t>Натоварване и транспорт на з.маси със самосвал на 5км</t>
  </si>
  <si>
    <t xml:space="preserve">Доставка и полагане на пясък </t>
  </si>
  <si>
    <t>Уплътняване на пясък</t>
  </si>
  <si>
    <t>Доставка и полагане на канали с бетонови решетки 50/12</t>
  </si>
  <si>
    <t>Доставка и полагане на тръби ф160-ПЕ  PN6</t>
  </si>
  <si>
    <t>Доставка и полагане на тръби ф110-ПЕ  PN6</t>
  </si>
  <si>
    <t>Доставка и монтаж на стб. Ф800/10 по БДС 17343-93 І клас</t>
  </si>
  <si>
    <t>Доставка и монтаж на стб. дъна Ф800</t>
  </si>
  <si>
    <t>Доставка и монтаж на стб. капаци Ф800/10</t>
  </si>
  <si>
    <t>Охранителни камери комплект със закрепване към стълбовете</t>
  </si>
  <si>
    <t>МРЕЖОВИ КОМУТАТОР</t>
  </si>
  <si>
    <t>NVR – 6-КАНАЛЕН МРЕЖОВ РЕКОРДЕР</t>
  </si>
  <si>
    <t>ТВЪРД ДИСК HDD 2TB</t>
  </si>
  <si>
    <t>Транспорт на земни маси до 5 км</t>
  </si>
  <si>
    <t xml:space="preserve">Направа на насип </t>
  </si>
  <si>
    <t>Доставка и пол. на тр. камък за пътна осн.-30см</t>
  </si>
  <si>
    <t>Доставка и полагане на плътен асфалтобетон - 4 см</t>
  </si>
  <si>
    <t>Трасиране на КЛ 20кV в равнинен терен</t>
  </si>
  <si>
    <t>км</t>
  </si>
  <si>
    <t>Подготовка подложката за три кабела</t>
  </si>
  <si>
    <t>Доставка и монтаж на бетонови капаци 60/90см за кабелни шахти</t>
  </si>
  <si>
    <t>Доставка и монтаж на съединителна муфа 24 кV за кабел NA2XS(F)2Y-1x95мм2</t>
  </si>
  <si>
    <t>Доставка на сигнална РVС лента</t>
  </si>
  <si>
    <t>Покриване на кабелите с РVС лента</t>
  </si>
  <si>
    <t xml:space="preserve">Зариване и трамбоване на изкоп </t>
  </si>
  <si>
    <t>Доставка на токово клема 16-120/16-120</t>
  </si>
  <si>
    <t>Свързване  на  кабелно  жило  95мм2   към съор.</t>
  </si>
  <si>
    <t>Доставка и монтаж на бетонови репери за КЛ20кV.</t>
  </si>
  <si>
    <t xml:space="preserve">Изпитване на кабел 20кV. с повишено напрежение </t>
  </si>
  <si>
    <t>чч</t>
  </si>
  <si>
    <t>Измерване на заземлението</t>
  </si>
  <si>
    <t>I Строителна част</t>
  </si>
  <si>
    <t>Дооформяне на траншеен изкоп ръчно с ширина до 1,20м и Н до 2,00м</t>
  </si>
  <si>
    <t>Доставка и монтаж на стб. дъна Ф1000/14</t>
  </si>
  <si>
    <t>Доставка и монтаж на стб. капаци Ф1000/15</t>
  </si>
  <si>
    <t>Доставка и монтаж на центробежна помпа 7м³/ч и Н=22м</t>
  </si>
  <si>
    <t>II Монтажна част</t>
  </si>
  <si>
    <t>Укрепвания за ШИ</t>
  </si>
  <si>
    <t>ВОДОМЕРНА ШАХТА</t>
  </si>
  <si>
    <t>Ръчен изкоп с едно прехвърляне</t>
  </si>
  <si>
    <t>Направа и разваляне на кофраж-прави стени</t>
  </si>
  <si>
    <t>Доставка и полагане на бетон С20/25</t>
  </si>
  <si>
    <t>Доставка и монтаж на метален капак 150/130</t>
  </si>
  <si>
    <t>Доставка и монтаж на армиравка до ф12</t>
  </si>
  <si>
    <t>Доставка и монтаж на намалител 75/40</t>
  </si>
  <si>
    <t>Доставка и монтаж на СК 40</t>
  </si>
  <si>
    <t>Доставка и монтаж на филтър мрежест</t>
  </si>
  <si>
    <t>Доставка и монтаж на водомер DN40</t>
  </si>
  <si>
    <t>Доставка и монтаж на  възвратна клапа DN40</t>
  </si>
  <si>
    <t xml:space="preserve">Доставка на влагустойчива минерална вата </t>
  </si>
  <si>
    <t>ШАХТА ИЗПУСКАТЕЛ</t>
  </si>
  <si>
    <t xml:space="preserve">Машинен изкоп на отвал с откос и дъно </t>
  </si>
  <si>
    <t>Доставка и монтаж на армировка до ф12</t>
  </si>
  <si>
    <t>Доставка и монтаж на метален капак 110/110/5</t>
  </si>
  <si>
    <t>Доставка и монтаж на метален капак 90/110/6</t>
  </si>
  <si>
    <t>Двукратно измазване с битум</t>
  </si>
  <si>
    <t>Доставка и монтаж на ПВЦ тръба ф80</t>
  </si>
  <si>
    <t>Доставка и монтаж на СК 80</t>
  </si>
  <si>
    <t xml:space="preserve">Направа на отводнителен канал </t>
  </si>
  <si>
    <t>Гараж за механизация</t>
  </si>
  <si>
    <t>Площадка за купове за зреене</t>
  </si>
  <si>
    <t>Площадка за приемане</t>
  </si>
  <si>
    <t>Офис контейнер</t>
  </si>
  <si>
    <t>ТРАФОПОСТ</t>
  </si>
  <si>
    <t>МОДУЛНО СЪОРЪЖЕНИЕ ЗА ПРЕЧИСТВАНЕ НА ВОДА</t>
  </si>
  <si>
    <t>Засипв. изкопи обратен насип вкл. трамбоване</t>
  </si>
  <si>
    <t>Запълване на фуги с асвалтов мастик с дълбочина до 12 см</t>
  </si>
  <si>
    <t>ВЕРТИКАЛНА ПЛАНИРОВКА</t>
  </si>
  <si>
    <t>Площадкова ел. мрежа</t>
  </si>
  <si>
    <t>Доставка и полагане на PVC тръба ф 50</t>
  </si>
  <si>
    <t>Направа на ограда по чертеж</t>
  </si>
  <si>
    <t>Направа на местно заземление със заземителен кол L=63/63/6мм с дължина - l=1,5м</t>
  </si>
  <si>
    <t xml:space="preserve">Изграждане на кабелна шахта 90/120/110см с бетонови тухли и доставка и монтаж на метална рамка за два капака - 925/1225 мм </t>
  </si>
  <si>
    <t xml:space="preserve">Направа на изкоп 0.6/1.1м </t>
  </si>
  <si>
    <t>Доставка и полагане на кабел  NA2XS(F)2Y-1x95мм2</t>
  </si>
  <si>
    <t>Доставка и изтегляне на стом. тръба D=130/4мм в изкоп</t>
  </si>
  <si>
    <t>Доставка и полагане на кабел  NA2XS(F)2Y-1x95мм2 по стоманорешетъчен стълб</t>
  </si>
  <si>
    <t>Доставка и изтегляне на кабел NA2XS(F)2Y-1x95мм2 в стоманена тръба D=130/4мм</t>
  </si>
  <si>
    <t>Доставка и полагане на пясък с вкл. уплатняване</t>
  </si>
  <si>
    <t>Засипв. изкопи обратен насип с вкл. уплатняване</t>
  </si>
  <si>
    <t xml:space="preserve">Доставка и монтаж на стб. Ф1000/14 </t>
  </si>
  <si>
    <t>Електроснабдяване</t>
  </si>
  <si>
    <t>Водоснабдяване</t>
  </si>
  <si>
    <t>Довеждащ път</t>
  </si>
  <si>
    <t>Изграждане на изгребна яма</t>
  </si>
  <si>
    <t>Изграждане на резервоар за съхранение на свежа вода за противопожарни и тех. Нужди</t>
  </si>
  <si>
    <t>Изграждане на електронна везна</t>
  </si>
  <si>
    <t>Изграждане на съоръжение за измиване на гуми</t>
  </si>
  <si>
    <t>Изграждане на гараж  за механизацията</t>
  </si>
  <si>
    <t>Изграждане на площадка за купове за зреене</t>
  </si>
  <si>
    <t>Изграждане на площадка за приемане на биоотпадъците, раздробяване и смесване</t>
  </si>
  <si>
    <t>Изграждане площадка за контейнер офис с офис оборудване</t>
  </si>
  <si>
    <t>Изграждане на резервоар за съхранение на инфилтрата</t>
  </si>
  <si>
    <t>Изграждане на зона за узряване, навес за стационатно барабанно сито и склад с навес за съхранение на готовият компост</t>
  </si>
  <si>
    <t>Изграждане и доставка на трафопост</t>
  </si>
  <si>
    <t>Изграждане на пречиствателна станция за пречистване на питейни води</t>
  </si>
  <si>
    <t>Изграждане ограда, осветление, портална врата и видионаблюдение</t>
  </si>
  <si>
    <t>Изграждане вертикална планировка</t>
  </si>
  <si>
    <t>Паркоустройство</t>
  </si>
  <si>
    <t>Обща стойност на СМР с непредвидени разходи</t>
  </si>
  <si>
    <t>Oборудване, съоръжения, инсталации, обзавеждане, които са пряко са свързани и необходими на площадката за въвеждане на компостиращата инсталация, вкл. разходи за обучения на персонала, ангажиран в експлоатацията на обекта</t>
  </si>
  <si>
    <t>Закупуване, доставка, монтаж  и пускане в експлоатация на  на трафопост</t>
  </si>
  <si>
    <t>Закупуване, доставка, монтаж  и пускане в експлоатация на модулно съоръжение за пречистване на питейни води за битови нужди</t>
  </si>
  <si>
    <t>Земни и бетонови работи</t>
  </si>
  <si>
    <t>Земни и бетонови работи и конструкции</t>
  </si>
  <si>
    <t xml:space="preserve">Направа и разваляне на кофраж за машинни фундаменти </t>
  </si>
  <si>
    <t>Доставка и полагане на армиран бетон C20/25 - сулфатоустойчив</t>
  </si>
  <si>
    <t>Доставка и монтаж на 200 л PE резервоар за битови нужди</t>
  </si>
  <si>
    <t>Доставка, полагане и уплътняване на каменна фракция</t>
  </si>
  <si>
    <t>Доставка на технологичен маркуч за дезинфекция на съоръжението за измиване на гуми в случаи на авария - 10 м, 1"</t>
  </si>
  <si>
    <t>Доставка на контейнер 1100 литра за утайка</t>
  </si>
  <si>
    <t>Хидравлична проба канализация</t>
  </si>
  <si>
    <t>Пуско-наладъчни дейности</t>
  </si>
  <si>
    <t>ч.ч.</t>
  </si>
  <si>
    <t>Доставка и монтаж на стоманени профили L80.80.8 на платформа по чертеж</t>
  </si>
  <si>
    <t>Заземяване на електронна везна</t>
  </si>
  <si>
    <t>Изработка и монтаж на кабелни канали PVCф50</t>
  </si>
  <si>
    <t xml:space="preserve">Пуско-наладъчни дейности </t>
  </si>
  <si>
    <t>ОБЩО БЕЗ ДДС</t>
  </si>
  <si>
    <t>Единична цена (лв.) без ДДС</t>
  </si>
  <si>
    <t>Стойност (лв.) без ДДС</t>
  </si>
  <si>
    <t>ДДС</t>
  </si>
  <si>
    <t>ОБЩА СТОЙНОСТ С ДДС</t>
  </si>
  <si>
    <t>Приложение №3.1.1</t>
  </si>
  <si>
    <t>Приложение №3.1.2.</t>
  </si>
  <si>
    <t>Приложение №3.1.3</t>
  </si>
  <si>
    <t>Приложение №3.1.4</t>
  </si>
  <si>
    <t>Приложение №3.1.5</t>
  </si>
  <si>
    <t>Приложение №3.1.6</t>
  </si>
  <si>
    <t>Приложение №3.1.7</t>
  </si>
  <si>
    <t>Приложение №3.1.8</t>
  </si>
  <si>
    <t>Приложение №3.1.9</t>
  </si>
  <si>
    <t>Приложение №3.1.10</t>
  </si>
  <si>
    <t>Приложение №3.1.11</t>
  </si>
  <si>
    <t>Приложение №3.1.12</t>
  </si>
  <si>
    <t>Приложение №3.1.13</t>
  </si>
  <si>
    <t>Приложение №3.1.14</t>
  </si>
  <si>
    <t>Приложение №3.1.15</t>
  </si>
  <si>
    <t>Приложение №3.1.16</t>
  </si>
  <si>
    <t>Приложение №3.1.17</t>
  </si>
  <si>
    <t>Приложение №3.1.18</t>
  </si>
  <si>
    <t xml:space="preserve">ОБОБЩЕНА КОЛИЧЕСТВЕНО-СТОЙНОСТНА СМЕТКА </t>
  </si>
  <si>
    <t>ПЛОЩАДКА ЗА КОМПОСТИРАНЕ&amp;СЪПЪТСТВАЩА ИНФРАСТРУКТУРА</t>
  </si>
  <si>
    <t>Изгражданена на площадка за трафопост</t>
  </si>
  <si>
    <t>Изграждане на площадка за модулно съоръжение за пречистване на питейни води за битови нужди</t>
  </si>
  <si>
    <t>ОБЩА СТОЙНОСТ СМР</t>
  </si>
  <si>
    <t>Непредвидени разходи</t>
  </si>
  <si>
    <t>СМР на съпътстваща техническа инфраструктура</t>
  </si>
  <si>
    <t>Изграждане на довеждащ път до площадката за компостиране</t>
  </si>
  <si>
    <t>Изграждане на електрозахранване до площадката за компостиране</t>
  </si>
  <si>
    <t>Изграждане на помпена станция и напорен водопровод за площадката за компостиране</t>
  </si>
  <si>
    <t xml:space="preserve">Закупуване, доставка, монтаж  и пускане в експлоатация на електронна везна, PLS и автоматизация и обучение </t>
  </si>
  <si>
    <t xml:space="preserve">Закупуване, доставка, монтаж  и пускане в експлоатация на съоръжение за измиване на гуми и обучение </t>
  </si>
  <si>
    <t>Общо</t>
  </si>
  <si>
    <t>ОБЩА СТОЙНОСТ</t>
  </si>
  <si>
    <t>Изготвил:....................</t>
  </si>
  <si>
    <t>/подпис, печат/</t>
  </si>
  <si>
    <t>Приложение №3.1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</si>
</sst>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лв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D0D0D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9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55" applyFont="1" applyBorder="1" applyAlignment="1">
      <alignment horizontal="left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2" fontId="5" fillId="0" borderId="10" xfId="63" applyNumberFormat="1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4" fontId="5" fillId="0" borderId="10" xfId="63" applyNumberFormat="1" applyFont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63" applyNumberFormat="1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/>
      <protection/>
    </xf>
    <xf numFmtId="4" fontId="5" fillId="0" borderId="10" xfId="63" applyNumberFormat="1" applyFont="1" applyBorder="1" applyAlignment="1">
      <alignment horizontal="right" vertical="center"/>
      <protection/>
    </xf>
    <xf numFmtId="0" fontId="6" fillId="0" borderId="10" xfId="63" applyFont="1" applyBorder="1" applyAlignment="1">
      <alignment horizontal="right" vertical="center" wrapText="1"/>
      <protection/>
    </xf>
    <xf numFmtId="0" fontId="51" fillId="0" borderId="10" xfId="0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right" vertical="center"/>
    </xf>
    <xf numFmtId="4" fontId="3" fillId="0" borderId="10" xfId="63" applyNumberFormat="1" applyFont="1" applyBorder="1" applyAlignment="1">
      <alignment horizontal="right" vertical="center"/>
      <protection/>
    </xf>
    <xf numFmtId="0" fontId="3" fillId="34" borderId="10" xfId="0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" fontId="3" fillId="34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4" fontId="2" fillId="0" borderId="0" xfId="0" applyNumberFormat="1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63" applyFont="1" applyBorder="1" applyAlignment="1">
      <alignment horizontal="center" vertical="center"/>
      <protection/>
    </xf>
    <xf numFmtId="0" fontId="5" fillId="0" borderId="10" xfId="63" applyFont="1" applyBorder="1" applyAlignment="1">
      <alignment vertical="center"/>
      <protection/>
    </xf>
    <xf numFmtId="2" fontId="5" fillId="0" borderId="10" xfId="63" applyNumberFormat="1" applyFont="1" applyBorder="1" applyAlignment="1">
      <alignment vertical="center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0" xfId="66" applyFont="1" applyBorder="1" applyAlignment="1">
      <alignment vertical="center"/>
      <protection/>
    </xf>
    <xf numFmtId="4" fontId="5" fillId="0" borderId="10" xfId="66" applyNumberFormat="1" applyFont="1" applyBorder="1" applyAlignment="1">
      <alignment vertical="center"/>
      <protection/>
    </xf>
    <xf numFmtId="0" fontId="5" fillId="0" borderId="10" xfId="66" applyFont="1" applyBorder="1" applyAlignment="1">
      <alignment horizontal="center" vertical="center"/>
      <protection/>
    </xf>
    <xf numFmtId="4" fontId="5" fillId="0" borderId="12" xfId="66" applyNumberFormat="1" applyFont="1" applyBorder="1" applyAlignment="1">
      <alignment vertical="center"/>
      <protection/>
    </xf>
    <xf numFmtId="0" fontId="5" fillId="0" borderId="10" xfId="68" applyFont="1" applyBorder="1" applyAlignment="1">
      <alignment horizontal="center"/>
      <protection/>
    </xf>
    <xf numFmtId="0" fontId="5" fillId="0" borderId="10" xfId="68" applyFont="1" applyBorder="1">
      <alignment/>
      <protection/>
    </xf>
    <xf numFmtId="2" fontId="5" fillId="0" borderId="10" xfId="68" applyNumberFormat="1" applyFont="1" applyBorder="1">
      <alignment/>
      <protection/>
    </xf>
    <xf numFmtId="4" fontId="5" fillId="0" borderId="10" xfId="68" applyNumberFormat="1" applyFont="1" applyBorder="1">
      <alignment/>
      <protection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10" xfId="63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3" fillId="34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54" fillId="0" borderId="0" xfId="0" applyFont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5" fillId="0" borderId="0" xfId="0" applyFont="1" applyAlignment="1">
      <alignment horizontal="center" vertical="center"/>
    </xf>
    <xf numFmtId="4" fontId="51" fillId="0" borderId="10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4" fontId="51" fillId="0" borderId="12" xfId="0" applyNumberFormat="1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3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49" fontId="55" fillId="0" borderId="0" xfId="0" applyNumberFormat="1" applyFont="1" applyAlignment="1">
      <alignment vertical="center"/>
    </xf>
    <xf numFmtId="4" fontId="55" fillId="0" borderId="0" xfId="0" applyNumberFormat="1" applyFont="1" applyAlignment="1">
      <alignment vertical="center"/>
    </xf>
    <xf numFmtId="4" fontId="52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4" fontId="51" fillId="0" borderId="13" xfId="0" applyNumberFormat="1" applyFont="1" applyBorder="1" applyAlignment="1">
      <alignment horizontal="center" vertical="center"/>
    </xf>
    <xf numFmtId="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vertical="center"/>
    </xf>
    <xf numFmtId="3" fontId="51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4" fontId="51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5" fillId="33" borderId="0" xfId="0" applyFont="1" applyFill="1" applyAlignment="1">
      <alignment vertical="center"/>
    </xf>
    <xf numFmtId="0" fontId="55" fillId="0" borderId="0" xfId="0" applyFont="1" applyAlignment="1">
      <alignment vertical="center" wrapText="1"/>
    </xf>
    <xf numFmtId="2" fontId="51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3" fillId="35" borderId="10" xfId="0" applyNumberFormat="1" applyFont="1" applyFill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4" fontId="54" fillId="0" borderId="10" xfId="0" applyNumberFormat="1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" fontId="51" fillId="0" borderId="0" xfId="0" applyNumberFormat="1" applyFont="1" applyAlignment="1">
      <alignment vertical="center"/>
    </xf>
    <xf numFmtId="4" fontId="51" fillId="0" borderId="0" xfId="0" applyNumberFormat="1" applyFont="1" applyAlignment="1">
      <alignment vertical="center"/>
    </xf>
    <xf numFmtId="2" fontId="55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horizontal="left" vertical="center"/>
    </xf>
    <xf numFmtId="49" fontId="51" fillId="0" borderId="0" xfId="0" applyNumberFormat="1" applyFont="1" applyAlignment="1">
      <alignment/>
    </xf>
    <xf numFmtId="4" fontId="3" fillId="0" borderId="10" xfId="63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horizontal="right" vertical="center" indent="1"/>
    </xf>
    <xf numFmtId="0" fontId="3" fillId="0" borderId="15" xfId="0" applyFont="1" applyBorder="1" applyAlignment="1">
      <alignment horizontal="right" vertical="center" indent="1"/>
    </xf>
    <xf numFmtId="4" fontId="3" fillId="0" borderId="0" xfId="0" applyNumberFormat="1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4" fontId="51" fillId="0" borderId="10" xfId="44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wrapText="1"/>
    </xf>
    <xf numFmtId="4" fontId="54" fillId="0" borderId="10" xfId="0" applyNumberFormat="1" applyFont="1" applyBorder="1" applyAlignment="1">
      <alignment vertical="center"/>
    </xf>
    <xf numFmtId="0" fontId="5" fillId="0" borderId="10" xfId="68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 wrapText="1"/>
      <protection/>
    </xf>
    <xf numFmtId="2" fontId="5" fillId="0" borderId="13" xfId="55" applyNumberFormat="1" applyFont="1" applyBorder="1" applyAlignment="1">
      <alignment horizontal="right" vertical="center"/>
      <protection/>
    </xf>
    <xf numFmtId="164" fontId="5" fillId="0" borderId="10" xfId="0" applyNumberFormat="1" applyFont="1" applyBorder="1" applyAlignment="1">
      <alignment horizontal="center" vertical="center"/>
    </xf>
    <xf numFmtId="0" fontId="5" fillId="0" borderId="12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2" fontId="5" fillId="0" borderId="10" xfId="55" applyNumberFormat="1" applyFont="1" applyBorder="1" applyAlignment="1">
      <alignment horizontal="center" vertical="center"/>
      <protection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1" fillId="0" borderId="16" xfId="0" applyFont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55" fillId="0" borderId="0" xfId="0" applyNumberFormat="1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4" fontId="5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6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right" vertical="center"/>
    </xf>
    <xf numFmtId="4" fontId="5" fillId="0" borderId="10" xfId="55" applyNumberFormat="1" applyFont="1" applyFill="1" applyBorder="1" applyAlignment="1">
      <alignment horizontal="right"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10" xfId="64" applyFont="1" applyFill="1" applyBorder="1" applyAlignment="1">
      <alignment horizontal="left" vertical="center" wrapText="1"/>
      <protection/>
    </xf>
    <xf numFmtId="0" fontId="5" fillId="0" borderId="10" xfId="64" applyFont="1" applyFill="1" applyBorder="1" applyAlignment="1">
      <alignment horizontal="center" vertical="center"/>
      <protection/>
    </xf>
    <xf numFmtId="2" fontId="5" fillId="0" borderId="10" xfId="64" applyNumberFormat="1" applyFont="1" applyFill="1" applyBorder="1" applyAlignment="1">
      <alignment horizontal="right" vertical="center"/>
      <protection/>
    </xf>
    <xf numFmtId="4" fontId="5" fillId="0" borderId="10" xfId="64" applyNumberFormat="1" applyFont="1" applyFill="1" applyBorder="1" applyAlignment="1">
      <alignment horizontal="right" vertical="center"/>
      <protection/>
    </xf>
    <xf numFmtId="0" fontId="5" fillId="0" borderId="10" xfId="64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5" fillId="0" borderId="10" xfId="55" applyFont="1" applyFill="1" applyBorder="1" applyAlignment="1">
      <alignment horizontal="left" vertical="center" wrapText="1"/>
      <protection/>
    </xf>
    <xf numFmtId="2" fontId="5" fillId="0" borderId="10" xfId="65" applyNumberFormat="1" applyFont="1" applyFill="1" applyBorder="1" applyAlignment="1">
      <alignment horizontal="right" vertical="center"/>
      <protection/>
    </xf>
    <xf numFmtId="4" fontId="5" fillId="0" borderId="10" xfId="67" applyNumberFormat="1" applyFont="1" applyFill="1" applyBorder="1" applyAlignment="1">
      <alignment vertical="center"/>
      <protection/>
    </xf>
    <xf numFmtId="4" fontId="3" fillId="0" borderId="10" xfId="67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vertical="center" wrapText="1"/>
      <protection/>
    </xf>
    <xf numFmtId="4" fontId="5" fillId="0" borderId="12" xfId="66" applyNumberFormat="1" applyFont="1" applyFill="1" applyBorder="1" applyAlignment="1">
      <alignment vertical="center"/>
      <protection/>
    </xf>
    <xf numFmtId="4" fontId="5" fillId="0" borderId="10" xfId="66" applyNumberFormat="1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" fontId="54" fillId="0" borderId="10" xfId="0" applyNumberFormat="1" applyFont="1" applyFill="1" applyBorder="1" applyAlignment="1">
      <alignment horizontal="right" vertical="center"/>
    </xf>
    <xf numFmtId="0" fontId="5" fillId="0" borderId="10" xfId="68" applyFont="1" applyFill="1" applyBorder="1" applyAlignment="1">
      <alignment horizontal="center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5" fillId="0" borderId="10" xfId="68" applyFont="1" applyFill="1" applyBorder="1">
      <alignment/>
      <protection/>
    </xf>
    <xf numFmtId="2" fontId="5" fillId="0" borderId="10" xfId="68" applyNumberFormat="1" applyFont="1" applyFill="1" applyBorder="1">
      <alignment/>
      <protection/>
    </xf>
    <xf numFmtId="4" fontId="5" fillId="0" borderId="10" xfId="68" applyNumberFormat="1" applyFont="1" applyFill="1" applyBorder="1">
      <alignment/>
      <protection/>
    </xf>
    <xf numFmtId="0" fontId="5" fillId="0" borderId="10" xfId="68" applyFont="1" applyFill="1" applyBorder="1" applyAlignment="1">
      <alignment horizontal="center" vertical="center"/>
      <protection/>
    </xf>
    <xf numFmtId="0" fontId="5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 wrapText="1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0" xfId="63" applyFont="1" applyFill="1" applyBorder="1" applyAlignment="1">
      <alignment vertical="center" wrapText="1"/>
      <protection/>
    </xf>
    <xf numFmtId="2" fontId="5" fillId="0" borderId="10" xfId="63" applyNumberFormat="1" applyFont="1" applyFill="1" applyBorder="1" applyAlignment="1">
      <alignment horizontal="center" vertical="center"/>
      <protection/>
    </xf>
    <xf numFmtId="2" fontId="5" fillId="0" borderId="10" xfId="63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4" fillId="33" borderId="16" xfId="0" applyFont="1" applyFill="1" applyBorder="1" applyAlignment="1">
      <alignment horizontal="right" vertical="center" wrapText="1" indent="1"/>
    </xf>
    <xf numFmtId="0" fontId="54" fillId="33" borderId="17" xfId="0" applyFont="1" applyFill="1" applyBorder="1" applyAlignment="1">
      <alignment horizontal="right" vertical="center" wrapText="1" indent="1"/>
    </xf>
    <xf numFmtId="0" fontId="54" fillId="33" borderId="12" xfId="0" applyFont="1" applyFill="1" applyBorder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4" fontId="5" fillId="0" borderId="10" xfId="55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vertical="center"/>
    </xf>
    <xf numFmtId="4" fontId="5" fillId="0" borderId="10" xfId="66" applyNumberFormat="1" applyFont="1" applyFill="1" applyBorder="1" applyAlignment="1">
      <alignment horizontal="center" vertical="center"/>
      <protection/>
    </xf>
    <xf numFmtId="4" fontId="5" fillId="0" borderId="10" xfId="66" applyNumberFormat="1" applyFont="1" applyBorder="1" applyAlignment="1">
      <alignment horizontal="center" vertical="center"/>
      <protection/>
    </xf>
    <xf numFmtId="4" fontId="0" fillId="0" borderId="0" xfId="0" applyNumberFormat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/>
    </xf>
    <xf numFmtId="4" fontId="55" fillId="0" borderId="0" xfId="0" applyNumberFormat="1" applyFont="1" applyFill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4" fontId="51" fillId="0" borderId="12" xfId="0" applyNumberFormat="1" applyFont="1" applyFill="1" applyBorder="1" applyAlignment="1">
      <alignment vertical="center"/>
    </xf>
    <xf numFmtId="0" fontId="51" fillId="0" borderId="0" xfId="0" applyFont="1" applyFill="1" applyAlignment="1">
      <alignment horizontal="right"/>
    </xf>
    <xf numFmtId="169" fontId="51" fillId="0" borderId="0" xfId="0" applyNumberFormat="1" applyFont="1" applyFill="1" applyAlignment="1">
      <alignment horizontal="right"/>
    </xf>
    <xf numFmtId="0" fontId="54" fillId="0" borderId="16" xfId="0" applyFont="1" applyFill="1" applyBorder="1" applyAlignment="1">
      <alignment horizontal="center"/>
    </xf>
    <xf numFmtId="169" fontId="54" fillId="0" borderId="12" xfId="0" applyNumberFormat="1" applyFont="1" applyFill="1" applyBorder="1" applyAlignment="1">
      <alignment horizontal="center"/>
    </xf>
    <xf numFmtId="0" fontId="3" fillId="0" borderId="0" xfId="56" applyFont="1" applyFill="1" applyBorder="1" applyAlignment="1">
      <alignment wrapText="1"/>
      <protection/>
    </xf>
    <xf numFmtId="0" fontId="51" fillId="0" borderId="16" xfId="0" applyFont="1" applyFill="1" applyBorder="1" applyAlignment="1">
      <alignment horizontal="left"/>
    </xf>
    <xf numFmtId="169" fontId="5" fillId="0" borderId="10" xfId="56" applyNumberFormat="1" applyFont="1" applyFill="1" applyBorder="1">
      <alignment/>
      <protection/>
    </xf>
    <xf numFmtId="0" fontId="51" fillId="0" borderId="0" xfId="0" applyFont="1" applyFill="1" applyBorder="1" applyAlignment="1">
      <alignment/>
    </xf>
    <xf numFmtId="2" fontId="51" fillId="0" borderId="0" xfId="0" applyNumberFormat="1" applyFont="1" applyFill="1" applyBorder="1" applyAlignment="1">
      <alignment/>
    </xf>
    <xf numFmtId="0" fontId="54" fillId="0" borderId="16" xfId="0" applyFont="1" applyFill="1" applyBorder="1" applyAlignment="1">
      <alignment horizontal="right"/>
    </xf>
    <xf numFmtId="169" fontId="3" fillId="0" borderId="10" xfId="56" applyNumberFormat="1" applyFont="1" applyFill="1" applyBorder="1">
      <alignment/>
      <protection/>
    </xf>
    <xf numFmtId="0" fontId="54" fillId="0" borderId="16" xfId="0" applyFont="1" applyFill="1" applyBorder="1" applyAlignment="1">
      <alignment horizontal="left" wrapText="1"/>
    </xf>
    <xf numFmtId="169" fontId="54" fillId="0" borderId="12" xfId="0" applyNumberFormat="1" applyFont="1" applyFill="1" applyBorder="1" applyAlignment="1">
      <alignment horizontal="center" wrapText="1"/>
    </xf>
    <xf numFmtId="3" fontId="5" fillId="0" borderId="0" xfId="56" applyNumberFormat="1" applyFont="1" applyFill="1" applyBorder="1">
      <alignment/>
      <protection/>
    </xf>
    <xf numFmtId="169" fontId="51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54" fillId="0" borderId="16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right" vertical="center" indent="1"/>
    </xf>
    <xf numFmtId="49" fontId="5" fillId="34" borderId="17" xfId="0" applyNumberFormat="1" applyFont="1" applyFill="1" applyBorder="1" applyAlignment="1">
      <alignment horizontal="right" vertical="center" indent="1"/>
    </xf>
    <xf numFmtId="49" fontId="5" fillId="34" borderId="12" xfId="0" applyNumberFormat="1" applyFont="1" applyFill="1" applyBorder="1" applyAlignment="1">
      <alignment horizontal="right" vertical="center" indent="1"/>
    </xf>
    <xf numFmtId="0" fontId="3" fillId="34" borderId="10" xfId="0" applyFont="1" applyFill="1" applyBorder="1" applyAlignment="1">
      <alignment horizontal="right" vertical="center" inden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right" indent="1"/>
    </xf>
    <xf numFmtId="3" fontId="3" fillId="34" borderId="17" xfId="0" applyNumberFormat="1" applyFont="1" applyFill="1" applyBorder="1" applyAlignment="1">
      <alignment horizontal="right" indent="1"/>
    </xf>
    <xf numFmtId="3" fontId="3" fillId="34" borderId="12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3" fontId="3" fillId="34" borderId="16" xfId="0" applyNumberFormat="1" applyFont="1" applyFill="1" applyBorder="1" applyAlignment="1">
      <alignment horizontal="right" vertical="center" indent="1"/>
    </xf>
    <xf numFmtId="3" fontId="3" fillId="34" borderId="17" xfId="0" applyNumberFormat="1" applyFont="1" applyFill="1" applyBorder="1" applyAlignment="1">
      <alignment horizontal="right" vertical="center" indent="1"/>
    </xf>
    <xf numFmtId="3" fontId="3" fillId="34" borderId="12" xfId="0" applyNumberFormat="1" applyFont="1" applyFill="1" applyBorder="1" applyAlignment="1">
      <alignment horizontal="right" vertical="center" inden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indent="1"/>
    </xf>
    <xf numFmtId="0" fontId="3" fillId="0" borderId="17" xfId="0" applyFont="1" applyBorder="1" applyAlignment="1">
      <alignment horizontal="right" vertical="center" indent="1"/>
    </xf>
    <xf numFmtId="0" fontId="3" fillId="0" borderId="12" xfId="0" applyFont="1" applyBorder="1" applyAlignment="1">
      <alignment horizontal="right" vertical="center" indent="1"/>
    </xf>
    <xf numFmtId="0" fontId="3" fillId="34" borderId="16" xfId="0" applyFont="1" applyFill="1" applyBorder="1" applyAlignment="1">
      <alignment horizontal="right" indent="1"/>
    </xf>
    <xf numFmtId="0" fontId="3" fillId="34" borderId="17" xfId="0" applyFont="1" applyFill="1" applyBorder="1" applyAlignment="1">
      <alignment horizontal="right" indent="1"/>
    </xf>
    <xf numFmtId="0" fontId="3" fillId="34" borderId="12" xfId="0" applyFont="1" applyFill="1" applyBorder="1" applyAlignment="1">
      <alignment horizontal="right" inden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right" vertical="center" indent="1"/>
    </xf>
    <xf numFmtId="0" fontId="3" fillId="34" borderId="17" xfId="0" applyFont="1" applyFill="1" applyBorder="1" applyAlignment="1">
      <alignment horizontal="right" vertical="center" indent="1"/>
    </xf>
    <xf numFmtId="0" fontId="3" fillId="34" borderId="12" xfId="0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 horizontal="right" vertical="center" wrapText="1" indent="1"/>
    </xf>
    <xf numFmtId="0" fontId="3" fillId="0" borderId="17" xfId="0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right" vertical="center" wrapText="1" indent="1"/>
    </xf>
    <xf numFmtId="3" fontId="3" fillId="34" borderId="16" xfId="0" applyNumberFormat="1" applyFont="1" applyFill="1" applyBorder="1" applyAlignment="1">
      <alignment horizontal="right" vertical="center"/>
    </xf>
    <xf numFmtId="3" fontId="3" fillId="34" borderId="17" xfId="0" applyNumberFormat="1" applyFont="1" applyFill="1" applyBorder="1" applyAlignment="1">
      <alignment horizontal="right" vertical="center"/>
    </xf>
    <xf numFmtId="3" fontId="3" fillId="34" borderId="12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 indent="1"/>
    </xf>
    <xf numFmtId="49" fontId="3" fillId="36" borderId="16" xfId="0" applyNumberFormat="1" applyFont="1" applyFill="1" applyBorder="1" applyAlignment="1">
      <alignment horizontal="right" vertical="center" indent="1"/>
    </xf>
    <xf numFmtId="49" fontId="3" fillId="36" borderId="17" xfId="0" applyNumberFormat="1" applyFont="1" applyFill="1" applyBorder="1" applyAlignment="1">
      <alignment horizontal="right" vertical="center" indent="1"/>
    </xf>
    <xf numFmtId="49" fontId="3" fillId="36" borderId="12" xfId="0" applyNumberFormat="1" applyFont="1" applyFill="1" applyBorder="1" applyAlignment="1">
      <alignment horizontal="right" vertical="center" indent="1"/>
    </xf>
    <xf numFmtId="49" fontId="54" fillId="0" borderId="16" xfId="0" applyNumberFormat="1" applyFont="1" applyBorder="1" applyAlignment="1">
      <alignment horizontal="center" vertical="center"/>
    </xf>
    <xf numFmtId="49" fontId="51" fillId="0" borderId="17" xfId="0" applyNumberFormat="1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0" fontId="54" fillId="33" borderId="16" xfId="0" applyFont="1" applyFill="1" applyBorder="1" applyAlignment="1">
      <alignment horizontal="right" vertical="center" wrapText="1" indent="1"/>
    </xf>
    <xf numFmtId="0" fontId="54" fillId="33" borderId="17" xfId="0" applyFont="1" applyFill="1" applyBorder="1" applyAlignment="1">
      <alignment horizontal="right" vertical="center" wrapText="1" indent="1"/>
    </xf>
    <xf numFmtId="0" fontId="54" fillId="33" borderId="12" xfId="0" applyFont="1" applyFill="1" applyBorder="1" applyAlignment="1">
      <alignment horizontal="right" vertical="center" wrapText="1" indent="1"/>
    </xf>
    <xf numFmtId="3" fontId="54" fillId="0" borderId="16" xfId="0" applyNumberFormat="1" applyFont="1" applyBorder="1" applyAlignment="1">
      <alignment horizontal="center" vertical="center"/>
    </xf>
    <xf numFmtId="3" fontId="54" fillId="0" borderId="17" xfId="0" applyNumberFormat="1" applyFont="1" applyBorder="1" applyAlignment="1">
      <alignment horizontal="center" vertical="center"/>
    </xf>
    <xf numFmtId="3" fontId="54" fillId="0" borderId="12" xfId="0" applyNumberFormat="1" applyFont="1" applyBorder="1" applyAlignment="1">
      <alignment horizontal="center" vertical="center"/>
    </xf>
    <xf numFmtId="0" fontId="54" fillId="0" borderId="16" xfId="0" applyFont="1" applyFill="1" applyBorder="1" applyAlignment="1">
      <alignment horizontal="right" indent="1"/>
    </xf>
    <xf numFmtId="0" fontId="54" fillId="0" borderId="17" xfId="0" applyFont="1" applyFill="1" applyBorder="1" applyAlignment="1">
      <alignment horizontal="right" indent="1"/>
    </xf>
    <xf numFmtId="0" fontId="54" fillId="0" borderId="12" xfId="0" applyFont="1" applyFill="1" applyBorder="1" applyAlignment="1">
      <alignment horizontal="right" indent="1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  <cellStyle name="Нормален 2 2" xfId="64"/>
    <cellStyle name="Нормален 2 4" xfId="65"/>
    <cellStyle name="Нормален 3" xfId="66"/>
    <cellStyle name="Нормален 4" xfId="67"/>
    <cellStyle name="Нормален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B39" sqref="B39"/>
    </sheetView>
  </sheetViews>
  <sheetFormatPr defaultColWidth="16.140625" defaultRowHeight="15"/>
  <cols>
    <col min="1" max="1" width="107.8515625" style="250" customWidth="1"/>
    <col min="2" max="2" width="12.7109375" style="310" customWidth="1"/>
    <col min="3" max="3" width="9.28125" style="250" customWidth="1"/>
    <col min="4" max="5" width="9.140625" style="250" customWidth="1"/>
    <col min="6" max="248" width="8.8515625" style="250" customWidth="1"/>
    <col min="249" max="249" width="9.00390625" style="250" bestFit="1" customWidth="1"/>
    <col min="250" max="253" width="8.8515625" style="250" customWidth="1"/>
    <col min="254" max="254" width="55.140625" style="250" customWidth="1"/>
    <col min="255" max="255" width="16.140625" style="250" customWidth="1"/>
  </cols>
  <sheetData>
    <row r="1" ht="15">
      <c r="A1" s="309" t="s">
        <v>308</v>
      </c>
    </row>
    <row r="2" spans="1:6" ht="15">
      <c r="A2" s="324" t="s">
        <v>292</v>
      </c>
      <c r="B2" s="324"/>
      <c r="C2" s="324"/>
      <c r="D2" s="324"/>
      <c r="E2" s="324"/>
      <c r="F2" s="324"/>
    </row>
    <row r="3" spans="1:6" ht="15">
      <c r="A3" s="311" t="s">
        <v>293</v>
      </c>
      <c r="B3" s="312"/>
      <c r="C3" s="313"/>
      <c r="D3" s="313"/>
      <c r="E3" s="313"/>
      <c r="F3" s="313"/>
    </row>
    <row r="4" spans="1:5" ht="15">
      <c r="A4" s="314" t="s">
        <v>235</v>
      </c>
      <c r="B4" s="315">
        <v>0</v>
      </c>
      <c r="C4" s="316"/>
      <c r="D4" s="317"/>
      <c r="E4" s="317"/>
    </row>
    <row r="5" spans="1:5" ht="15">
      <c r="A5" s="314" t="s">
        <v>236</v>
      </c>
      <c r="B5" s="315">
        <v>0</v>
      </c>
      <c r="C5" s="316"/>
      <c r="D5" s="316"/>
      <c r="E5" s="317"/>
    </row>
    <row r="6" spans="1:5" ht="15">
      <c r="A6" s="314" t="s">
        <v>237</v>
      </c>
      <c r="B6" s="315">
        <v>0</v>
      </c>
      <c r="C6" s="316"/>
      <c r="D6" s="316"/>
      <c r="E6" s="317"/>
    </row>
    <row r="7" spans="1:5" ht="15">
      <c r="A7" s="314" t="s">
        <v>238</v>
      </c>
      <c r="B7" s="315">
        <v>0</v>
      </c>
      <c r="C7" s="316"/>
      <c r="D7" s="316"/>
      <c r="E7" s="317"/>
    </row>
    <row r="8" spans="1:5" ht="15">
      <c r="A8" s="314" t="s">
        <v>239</v>
      </c>
      <c r="B8" s="315">
        <v>0</v>
      </c>
      <c r="C8" s="316"/>
      <c r="D8" s="316"/>
      <c r="E8" s="317"/>
    </row>
    <row r="9" spans="1:5" ht="15">
      <c r="A9" s="314" t="s">
        <v>240</v>
      </c>
      <c r="B9" s="315">
        <v>0</v>
      </c>
      <c r="C9" s="316"/>
      <c r="D9" s="316"/>
      <c r="E9" s="317"/>
    </row>
    <row r="10" spans="1:5" ht="15">
      <c r="A10" s="314" t="s">
        <v>241</v>
      </c>
      <c r="B10" s="315">
        <v>0</v>
      </c>
      <c r="C10" s="316"/>
      <c r="D10" s="316"/>
      <c r="E10" s="317"/>
    </row>
    <row r="11" spans="1:5" ht="15">
      <c r="A11" s="314" t="s">
        <v>242</v>
      </c>
      <c r="B11" s="315">
        <v>0</v>
      </c>
      <c r="C11" s="316"/>
      <c r="D11" s="316"/>
      <c r="E11" s="317"/>
    </row>
    <row r="12" spans="1:5" ht="15">
      <c r="A12" s="314" t="s">
        <v>243</v>
      </c>
      <c r="B12" s="315">
        <v>0</v>
      </c>
      <c r="C12" s="316"/>
      <c r="D12" s="316"/>
      <c r="E12" s="317"/>
    </row>
    <row r="13" spans="1:5" ht="15">
      <c r="A13" s="314" t="s">
        <v>244</v>
      </c>
      <c r="B13" s="315">
        <v>0</v>
      </c>
      <c r="C13" s="316"/>
      <c r="D13" s="316"/>
      <c r="E13" s="317"/>
    </row>
    <row r="14" spans="1:5" ht="15">
      <c r="A14" s="314" t="s">
        <v>294</v>
      </c>
      <c r="B14" s="315">
        <v>0</v>
      </c>
      <c r="C14" s="316"/>
      <c r="D14" s="316"/>
      <c r="E14" s="317"/>
    </row>
    <row r="15" spans="1:5" ht="15">
      <c r="A15" s="314" t="s">
        <v>295</v>
      </c>
      <c r="B15" s="315">
        <v>0</v>
      </c>
      <c r="C15" s="316"/>
      <c r="D15" s="316"/>
      <c r="E15" s="317"/>
    </row>
    <row r="16" spans="1:5" ht="15">
      <c r="A16" s="314" t="s">
        <v>247</v>
      </c>
      <c r="B16" s="315">
        <v>0</v>
      </c>
      <c r="C16" s="316"/>
      <c r="D16" s="316"/>
      <c r="E16" s="317"/>
    </row>
    <row r="17" spans="1:5" ht="15">
      <c r="A17" s="314" t="s">
        <v>248</v>
      </c>
      <c r="B17" s="315">
        <v>0</v>
      </c>
      <c r="C17" s="316"/>
      <c r="D17" s="316"/>
      <c r="E17" s="317"/>
    </row>
    <row r="18" spans="1:5" ht="15">
      <c r="A18" s="314" t="s">
        <v>249</v>
      </c>
      <c r="B18" s="315">
        <v>0</v>
      </c>
      <c r="C18" s="316"/>
      <c r="D18" s="316"/>
      <c r="E18" s="317"/>
    </row>
    <row r="19" spans="1:5" ht="15">
      <c r="A19" s="318" t="s">
        <v>296</v>
      </c>
      <c r="B19" s="319">
        <v>0</v>
      </c>
      <c r="C19" s="316"/>
      <c r="D19" s="316"/>
      <c r="E19" s="317"/>
    </row>
    <row r="20" spans="1:5" ht="15">
      <c r="A20" s="318" t="s">
        <v>297</v>
      </c>
      <c r="B20" s="319">
        <v>15210.5</v>
      </c>
      <c r="C20" s="316"/>
      <c r="D20" s="316"/>
      <c r="E20" s="317"/>
    </row>
    <row r="21" spans="1:5" ht="15">
      <c r="A21" s="318" t="s">
        <v>250</v>
      </c>
      <c r="B21" s="319"/>
      <c r="C21" s="316"/>
      <c r="D21" s="316"/>
      <c r="E21" s="317"/>
    </row>
    <row r="22" spans="1:5" ht="15">
      <c r="A22" s="325"/>
      <c r="B22" s="326"/>
      <c r="C22" s="316"/>
      <c r="D22" s="316"/>
      <c r="E22" s="317"/>
    </row>
    <row r="23" spans="1:5" ht="15">
      <c r="A23" s="311" t="s">
        <v>298</v>
      </c>
      <c r="B23" s="315"/>
      <c r="C23" s="316"/>
      <c r="D23" s="316"/>
      <c r="E23" s="317"/>
    </row>
    <row r="24" spans="1:5" ht="15">
      <c r="A24" s="314" t="s">
        <v>299</v>
      </c>
      <c r="B24" s="315">
        <v>0</v>
      </c>
      <c r="C24" s="316"/>
      <c r="D24" s="316"/>
      <c r="E24" s="317"/>
    </row>
    <row r="25" spans="1:5" ht="15">
      <c r="A25" s="314" t="s">
        <v>300</v>
      </c>
      <c r="B25" s="315">
        <v>0</v>
      </c>
      <c r="C25" s="316"/>
      <c r="D25" s="316"/>
      <c r="E25" s="317"/>
    </row>
    <row r="26" spans="1:5" ht="15">
      <c r="A26" s="314" t="s">
        <v>301</v>
      </c>
      <c r="B26" s="315">
        <v>0</v>
      </c>
      <c r="C26" s="316"/>
      <c r="D26" s="316"/>
      <c r="E26" s="317"/>
    </row>
    <row r="27" spans="1:5" ht="15">
      <c r="A27" s="318" t="s">
        <v>296</v>
      </c>
      <c r="B27" s="319">
        <v>0</v>
      </c>
      <c r="C27" s="316"/>
      <c r="D27" s="316"/>
      <c r="E27" s="317"/>
    </row>
    <row r="28" spans="1:5" ht="15">
      <c r="A28" s="318" t="s">
        <v>297</v>
      </c>
      <c r="B28" s="319">
        <v>1749.6</v>
      </c>
      <c r="C28" s="316"/>
      <c r="D28" s="316"/>
      <c r="E28" s="317"/>
    </row>
    <row r="29" spans="1:5" ht="15">
      <c r="A29" s="318" t="s">
        <v>250</v>
      </c>
      <c r="B29" s="319"/>
      <c r="C29" s="316"/>
      <c r="D29" s="316"/>
      <c r="E29" s="317"/>
    </row>
    <row r="30" spans="1:5" ht="26.25">
      <c r="A30" s="320" t="s">
        <v>251</v>
      </c>
      <c r="B30" s="321"/>
      <c r="C30" s="316"/>
      <c r="D30" s="316"/>
      <c r="E30" s="317"/>
    </row>
    <row r="31" spans="1:5" ht="15">
      <c r="A31" s="314" t="s">
        <v>302</v>
      </c>
      <c r="B31" s="315">
        <v>0</v>
      </c>
      <c r="C31" s="316"/>
      <c r="D31" s="316"/>
      <c r="E31" s="317"/>
    </row>
    <row r="32" spans="1:5" ht="15">
      <c r="A32" s="314" t="s">
        <v>303</v>
      </c>
      <c r="B32" s="315">
        <v>0</v>
      </c>
      <c r="C32" s="316"/>
      <c r="D32" s="316"/>
      <c r="E32" s="317"/>
    </row>
    <row r="33" spans="1:5" ht="15">
      <c r="A33" s="314" t="s">
        <v>38</v>
      </c>
      <c r="B33" s="315">
        <v>0</v>
      </c>
      <c r="C33" s="316"/>
      <c r="D33" s="316"/>
      <c r="E33" s="317"/>
    </row>
    <row r="34" spans="1:5" ht="15">
      <c r="A34" s="314" t="s">
        <v>252</v>
      </c>
      <c r="B34" s="315">
        <v>0</v>
      </c>
      <c r="C34" s="316"/>
      <c r="D34" s="316"/>
      <c r="E34" s="317"/>
    </row>
    <row r="35" spans="1:5" ht="15">
      <c r="A35" s="314" t="s">
        <v>253</v>
      </c>
      <c r="B35" s="315">
        <v>0</v>
      </c>
      <c r="C35" s="316"/>
      <c r="D35" s="316"/>
      <c r="E35" s="317"/>
    </row>
    <row r="36" spans="1:5" ht="15">
      <c r="A36" s="318" t="s">
        <v>304</v>
      </c>
      <c r="B36" s="319">
        <v>0</v>
      </c>
      <c r="C36" s="316"/>
      <c r="D36" s="316"/>
      <c r="E36" s="317"/>
    </row>
    <row r="37" spans="1:5" ht="15">
      <c r="A37" s="318" t="s">
        <v>305</v>
      </c>
      <c r="B37" s="319"/>
      <c r="C37" s="316"/>
      <c r="D37" s="322"/>
      <c r="E37" s="317"/>
    </row>
    <row r="38" spans="1:5" ht="15">
      <c r="A38" s="318" t="s">
        <v>272</v>
      </c>
      <c r="B38" s="319"/>
      <c r="C38" s="316"/>
      <c r="D38" s="322"/>
      <c r="E38" s="317"/>
    </row>
    <row r="39" spans="1:5" ht="15">
      <c r="A39" s="318" t="s">
        <v>273</v>
      </c>
      <c r="B39" s="319"/>
      <c r="C39" s="316"/>
      <c r="D39" s="322"/>
      <c r="E39" s="317"/>
    </row>
    <row r="41" ht="15">
      <c r="B41" s="323"/>
    </row>
    <row r="42" ht="15">
      <c r="A42" s="250" t="s">
        <v>306</v>
      </c>
    </row>
    <row r="43" ht="15">
      <c r="A43" s="250" t="s">
        <v>307</v>
      </c>
    </row>
  </sheetData>
  <sheetProtection/>
  <mergeCells count="2">
    <mergeCell ref="A2:F2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1" sqref="B1"/>
    </sheetView>
  </sheetViews>
  <sheetFormatPr defaultColWidth="13.421875" defaultRowHeight="15"/>
  <cols>
    <col min="1" max="1" width="10.28125" style="143" customWidth="1"/>
    <col min="2" max="2" width="66.57421875" style="3" customWidth="1"/>
    <col min="3" max="3" width="9.140625" style="3" customWidth="1"/>
    <col min="4" max="4" width="13.28125" style="138" customWidth="1"/>
    <col min="5" max="5" width="10.57421875" style="138" customWidth="1"/>
    <col min="6" max="6" width="9.140625" style="6" customWidth="1"/>
    <col min="7" max="242" width="9.140625" style="3" customWidth="1"/>
    <col min="243" max="243" width="10.28125" style="3" customWidth="1"/>
    <col min="244" max="244" width="58.421875" style="3" customWidth="1"/>
    <col min="245" max="245" width="9.140625" style="3" customWidth="1"/>
    <col min="246" max="246" width="13.28125" style="3" customWidth="1"/>
    <col min="247" max="247" width="10.57421875" style="3" customWidth="1"/>
    <col min="248" max="248" width="9.140625" style="3" customWidth="1"/>
    <col min="249" max="249" width="11.28125" style="3" customWidth="1"/>
    <col min="250" max="250" width="9.8515625" style="3" customWidth="1"/>
    <col min="251" max="251" width="9.140625" style="3" customWidth="1"/>
    <col min="252" max="252" width="9.8515625" style="3" customWidth="1"/>
    <col min="253" max="253" width="12.421875" style="3" customWidth="1"/>
    <col min="254" max="254" width="9.8515625" style="3" customWidth="1"/>
    <col min="255" max="255" width="12.28125" style="3" customWidth="1"/>
    <col min="256" max="16384" width="13.421875" style="3" customWidth="1"/>
  </cols>
  <sheetData>
    <row r="1" ht="12.75">
      <c r="B1" s="3" t="s">
        <v>282</v>
      </c>
    </row>
    <row r="2" spans="1:6" s="140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2" customFormat="1" ht="12.75">
      <c r="A3" s="35">
        <v>1</v>
      </c>
      <c r="B3" s="10">
        <v>2</v>
      </c>
      <c r="C3" s="10">
        <v>3</v>
      </c>
      <c r="D3" s="35">
        <v>4</v>
      </c>
      <c r="E3" s="35">
        <v>5</v>
      </c>
      <c r="F3" s="35">
        <v>6</v>
      </c>
    </row>
    <row r="4" spans="1:6" s="2" customFormat="1" ht="14.25" customHeight="1">
      <c r="A4" s="346" t="s">
        <v>40</v>
      </c>
      <c r="B4" s="347"/>
      <c r="C4" s="347"/>
      <c r="D4" s="347"/>
      <c r="E4" s="347"/>
      <c r="F4" s="348"/>
    </row>
    <row r="5" spans="1:6" ht="13.5">
      <c r="A5" s="92"/>
      <c r="B5" s="58" t="s">
        <v>255</v>
      </c>
      <c r="C5" s="141"/>
      <c r="D5" s="136"/>
      <c r="E5" s="21"/>
      <c r="F5" s="59"/>
    </row>
    <row r="6" spans="1:6" ht="12.75">
      <c r="A6" s="35">
        <v>1</v>
      </c>
      <c r="B6" s="11" t="s">
        <v>54</v>
      </c>
      <c r="C6" s="62" t="s">
        <v>88</v>
      </c>
      <c r="D6" s="119">
        <v>180</v>
      </c>
      <c r="E6" s="64"/>
      <c r="F6" s="59">
        <f>D6*E6</f>
        <v>0</v>
      </c>
    </row>
    <row r="7" spans="1:6" s="110" customFormat="1" ht="12.75">
      <c r="A7" s="35">
        <v>2</v>
      </c>
      <c r="B7" s="11" t="s">
        <v>56</v>
      </c>
      <c r="C7" s="10" t="s">
        <v>4</v>
      </c>
      <c r="D7" s="21">
        <v>180</v>
      </c>
      <c r="E7" s="21"/>
      <c r="F7" s="59">
        <f>D7*E7</f>
        <v>0</v>
      </c>
    </row>
    <row r="8" spans="1:6" s="110" customFormat="1" ht="12.75">
      <c r="A8" s="35">
        <v>3</v>
      </c>
      <c r="B8" s="11" t="s">
        <v>55</v>
      </c>
      <c r="C8" s="10" t="s">
        <v>4</v>
      </c>
      <c r="D8" s="21">
        <v>180</v>
      </c>
      <c r="E8" s="21"/>
      <c r="F8" s="59">
        <f>D8*E8</f>
        <v>0</v>
      </c>
    </row>
    <row r="9" spans="1:6" ht="12.75">
      <c r="A9" s="35">
        <v>4</v>
      </c>
      <c r="B9" s="16" t="s">
        <v>90</v>
      </c>
      <c r="C9" s="63" t="s">
        <v>88</v>
      </c>
      <c r="D9" s="120">
        <v>4.5</v>
      </c>
      <c r="E9" s="64"/>
      <c r="F9" s="59">
        <f aca="true" t="shared" si="0" ref="F9:F22">D9*E9</f>
        <v>0</v>
      </c>
    </row>
    <row r="10" spans="1:6" ht="12.75">
      <c r="A10" s="35">
        <v>5</v>
      </c>
      <c r="B10" s="23" t="s">
        <v>89</v>
      </c>
      <c r="C10" s="63" t="s">
        <v>88</v>
      </c>
      <c r="D10" s="120">
        <v>65</v>
      </c>
      <c r="E10" s="64"/>
      <c r="F10" s="59">
        <f t="shared" si="0"/>
        <v>0</v>
      </c>
    </row>
    <row r="11" spans="1:6" ht="12.75">
      <c r="A11" s="35">
        <v>6</v>
      </c>
      <c r="B11" s="23" t="s">
        <v>91</v>
      </c>
      <c r="C11" s="63" t="s">
        <v>88</v>
      </c>
      <c r="D11" s="120">
        <v>3</v>
      </c>
      <c r="E11" s="64"/>
      <c r="F11" s="59">
        <f t="shared" si="0"/>
        <v>0</v>
      </c>
    </row>
    <row r="12" spans="1:6" ht="12.75">
      <c r="A12" s="35">
        <v>7</v>
      </c>
      <c r="B12" s="142" t="s">
        <v>41</v>
      </c>
      <c r="C12" s="63" t="s">
        <v>23</v>
      </c>
      <c r="D12" s="120">
        <v>27.5</v>
      </c>
      <c r="E12" s="64"/>
      <c r="F12" s="59">
        <f t="shared" si="0"/>
        <v>0</v>
      </c>
    </row>
    <row r="13" spans="1:6" ht="12.75">
      <c r="A13" s="35">
        <v>8</v>
      </c>
      <c r="B13" s="142" t="s">
        <v>42</v>
      </c>
      <c r="C13" s="63" t="s">
        <v>23</v>
      </c>
      <c r="D13" s="120">
        <v>192.5</v>
      </c>
      <c r="E13" s="64"/>
      <c r="F13" s="59">
        <f t="shared" si="0"/>
        <v>0</v>
      </c>
    </row>
    <row r="14" spans="1:6" ht="25.5">
      <c r="A14" s="35">
        <v>9</v>
      </c>
      <c r="B14" s="57" t="s">
        <v>92</v>
      </c>
      <c r="C14" s="63" t="s">
        <v>24</v>
      </c>
      <c r="D14" s="120">
        <v>1200</v>
      </c>
      <c r="E14" s="64"/>
      <c r="F14" s="59">
        <f t="shared" si="0"/>
        <v>0</v>
      </c>
    </row>
    <row r="15" spans="1:6" ht="12.75">
      <c r="A15" s="35">
        <v>10</v>
      </c>
      <c r="B15" s="57" t="s">
        <v>64</v>
      </c>
      <c r="C15" s="63" t="s">
        <v>24</v>
      </c>
      <c r="D15" s="120">
        <v>3600</v>
      </c>
      <c r="E15" s="64"/>
      <c r="F15" s="59">
        <f t="shared" si="0"/>
        <v>0</v>
      </c>
    </row>
    <row r="16" spans="1:6" ht="12.75">
      <c r="A16" s="35">
        <v>11</v>
      </c>
      <c r="B16" s="142" t="s">
        <v>43</v>
      </c>
      <c r="C16" s="63" t="s">
        <v>23</v>
      </c>
      <c r="D16" s="120">
        <v>250</v>
      </c>
      <c r="E16" s="64"/>
      <c r="F16" s="59">
        <f t="shared" si="0"/>
        <v>0</v>
      </c>
    </row>
    <row r="17" spans="1:6" ht="12.75">
      <c r="A17" s="35">
        <v>12</v>
      </c>
      <c r="B17" s="142" t="s">
        <v>44</v>
      </c>
      <c r="C17" s="66" t="s">
        <v>1</v>
      </c>
      <c r="D17" s="137">
        <v>30</v>
      </c>
      <c r="E17" s="305"/>
      <c r="F17" s="59">
        <f t="shared" si="0"/>
        <v>0</v>
      </c>
    </row>
    <row r="18" spans="1:6" ht="12.75">
      <c r="A18" s="35"/>
      <c r="B18" s="142"/>
      <c r="C18" s="63"/>
      <c r="D18" s="120"/>
      <c r="E18" s="305"/>
      <c r="F18" s="60">
        <f>SUM(F6:F17)</f>
        <v>0</v>
      </c>
    </row>
    <row r="19" spans="1:6" ht="13.5">
      <c r="A19" s="92"/>
      <c r="B19" s="9" t="s">
        <v>14</v>
      </c>
      <c r="C19" s="23"/>
      <c r="D19" s="21"/>
      <c r="E19" s="294"/>
      <c r="F19" s="59"/>
    </row>
    <row r="20" spans="1:6" ht="12.75">
      <c r="A20" s="35">
        <v>1</v>
      </c>
      <c r="B20" s="11" t="s">
        <v>45</v>
      </c>
      <c r="C20" s="14" t="s">
        <v>8</v>
      </c>
      <c r="D20" s="21">
        <v>1</v>
      </c>
      <c r="E20" s="294"/>
      <c r="F20" s="59">
        <f t="shared" si="0"/>
        <v>0</v>
      </c>
    </row>
    <row r="21" spans="1:6" ht="12.75">
      <c r="A21" s="35">
        <v>2</v>
      </c>
      <c r="B21" s="11" t="s">
        <v>7</v>
      </c>
      <c r="C21" s="10" t="s">
        <v>1</v>
      </c>
      <c r="D21" s="21">
        <v>25</v>
      </c>
      <c r="E21" s="294"/>
      <c r="F21" s="59">
        <f t="shared" si="0"/>
        <v>0</v>
      </c>
    </row>
    <row r="22" spans="1:8" ht="12.75">
      <c r="A22" s="35">
        <v>3</v>
      </c>
      <c r="B22" s="212" t="s">
        <v>93</v>
      </c>
      <c r="C22" s="10" t="s">
        <v>8</v>
      </c>
      <c r="D22" s="21">
        <v>3</v>
      </c>
      <c r="E22" s="294"/>
      <c r="F22" s="59">
        <f t="shared" si="0"/>
        <v>0</v>
      </c>
      <c r="H22" s="104"/>
    </row>
    <row r="23" spans="1:6" ht="12.75">
      <c r="A23" s="35">
        <v>4</v>
      </c>
      <c r="B23" s="26" t="s">
        <v>22</v>
      </c>
      <c r="C23" s="14" t="s">
        <v>8</v>
      </c>
      <c r="D23" s="25">
        <v>1</v>
      </c>
      <c r="E23" s="296"/>
      <c r="F23" s="28">
        <f>D23*E23</f>
        <v>0</v>
      </c>
    </row>
    <row r="24" spans="1:6" ht="12.75">
      <c r="A24" s="35"/>
      <c r="B24" s="23"/>
      <c r="C24" s="23"/>
      <c r="D24" s="21"/>
      <c r="E24" s="294"/>
      <c r="F24" s="60">
        <f>SUM(F20:F22)+SUM(F23)</f>
        <v>0</v>
      </c>
    </row>
    <row r="25" spans="1:6" ht="13.5">
      <c r="A25" s="92"/>
      <c r="B25" s="9" t="s">
        <v>25</v>
      </c>
      <c r="C25" s="14"/>
      <c r="D25" s="25"/>
      <c r="E25" s="296"/>
      <c r="F25" s="28"/>
    </row>
    <row r="26" spans="1:6" ht="12.75">
      <c r="A26" s="35">
        <v>1</v>
      </c>
      <c r="B26" s="26" t="s">
        <v>46</v>
      </c>
      <c r="C26" s="14" t="s">
        <v>6</v>
      </c>
      <c r="D26" s="25">
        <v>1</v>
      </c>
      <c r="E26" s="296"/>
      <c r="F26" s="28">
        <f>E26*D26</f>
        <v>0</v>
      </c>
    </row>
    <row r="27" spans="1:6" ht="25.5">
      <c r="A27" s="35">
        <v>2</v>
      </c>
      <c r="B27" s="26" t="s">
        <v>28</v>
      </c>
      <c r="C27" s="14" t="s">
        <v>8</v>
      </c>
      <c r="D27" s="25">
        <v>2</v>
      </c>
      <c r="E27" s="296"/>
      <c r="F27" s="28">
        <f>D27*E27</f>
        <v>0</v>
      </c>
    </row>
    <row r="28" spans="1:6" ht="25.5">
      <c r="A28" s="35">
        <v>3</v>
      </c>
      <c r="B28" s="26" t="s">
        <v>47</v>
      </c>
      <c r="C28" s="14" t="s">
        <v>8</v>
      </c>
      <c r="D28" s="25">
        <v>1</v>
      </c>
      <c r="E28" s="296"/>
      <c r="F28" s="28">
        <f>D28*E28</f>
        <v>0</v>
      </c>
    </row>
    <row r="29" spans="1:6" ht="12.75">
      <c r="A29" s="35"/>
      <c r="B29" s="29"/>
      <c r="C29" s="14"/>
      <c r="D29" s="65"/>
      <c r="E29" s="65"/>
      <c r="F29" s="32">
        <f>F28+F27+F26</f>
        <v>0</v>
      </c>
    </row>
    <row r="30" spans="1:6" ht="12.75">
      <c r="A30" s="367" t="s">
        <v>269</v>
      </c>
      <c r="B30" s="368"/>
      <c r="C30" s="368"/>
      <c r="D30" s="368"/>
      <c r="E30" s="369"/>
      <c r="F30" s="61">
        <f>F29+F18+F24</f>
        <v>0</v>
      </c>
    </row>
    <row r="34" ht="31.5" customHeight="1"/>
  </sheetData>
  <sheetProtection/>
  <mergeCells count="2">
    <mergeCell ref="A30:E30"/>
    <mergeCell ref="A4:F4"/>
  </mergeCells>
  <printOptions/>
  <pageMargins left="0.7" right="0.7" top="0.75" bottom="0.75" header="0.3" footer="0.3"/>
  <pageSetup horizontalDpi="600" verticalDpi="600" orientation="portrait" paperSize="9" r:id="rId1"/>
  <ignoredErrors>
    <ignoredError sqref="B1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" sqref="B1"/>
    </sheetView>
  </sheetViews>
  <sheetFormatPr defaultColWidth="13.421875" defaultRowHeight="15"/>
  <cols>
    <col min="1" max="1" width="7.28125" style="3" customWidth="1"/>
    <col min="2" max="2" width="58.7109375" style="3" customWidth="1"/>
    <col min="3" max="3" width="9.140625" style="3" customWidth="1"/>
    <col min="4" max="4" width="12.421875" style="3" customWidth="1"/>
    <col min="5" max="5" width="10.7109375" style="3" customWidth="1"/>
    <col min="6" max="6" width="10.28125" style="3" customWidth="1"/>
    <col min="7" max="242" width="9.140625" style="3" customWidth="1"/>
    <col min="243" max="243" width="19.28125" style="3" customWidth="1"/>
    <col min="244" max="244" width="78.421875" style="3" customWidth="1"/>
    <col min="245" max="245" width="9.140625" style="3" customWidth="1"/>
    <col min="246" max="246" width="12.421875" style="3" customWidth="1"/>
    <col min="247" max="247" width="10.7109375" style="3" customWidth="1"/>
    <col min="248" max="248" width="10.28125" style="3" customWidth="1"/>
    <col min="249" max="249" width="12.8515625" style="3" customWidth="1"/>
    <col min="250" max="250" width="9.8515625" style="3" customWidth="1"/>
    <col min="251" max="251" width="9.140625" style="3" customWidth="1"/>
    <col min="252" max="252" width="9.8515625" style="3" customWidth="1"/>
    <col min="253" max="253" width="12.421875" style="3" customWidth="1"/>
    <col min="254" max="254" width="9.8515625" style="3" customWidth="1"/>
    <col min="255" max="255" width="11.8515625" style="3" customWidth="1"/>
    <col min="256" max="16384" width="13.421875" style="3" customWidth="1"/>
  </cols>
  <sheetData>
    <row r="1" ht="12.75">
      <c r="B1" s="3" t="s">
        <v>283</v>
      </c>
    </row>
    <row r="2" spans="1:6" s="105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2" customFormat="1" ht="12.7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6" s="219" customFormat="1" ht="25.5">
      <c r="A4" s="227">
        <v>1</v>
      </c>
      <c r="B4" s="215" t="s">
        <v>77</v>
      </c>
      <c r="C4" s="227" t="s">
        <v>8</v>
      </c>
      <c r="D4" s="256">
        <v>6</v>
      </c>
      <c r="E4" s="257"/>
      <c r="F4" s="257">
        <f>E4*D4</f>
        <v>0</v>
      </c>
    </row>
    <row r="5" spans="1:6" s="219" customFormat="1" ht="12.75">
      <c r="A5" s="227">
        <v>2</v>
      </c>
      <c r="B5" s="215" t="s">
        <v>78</v>
      </c>
      <c r="C5" s="259" t="s">
        <v>8</v>
      </c>
      <c r="D5" s="260">
        <v>6</v>
      </c>
      <c r="E5" s="257"/>
      <c r="F5" s="257">
        <f>E5*D5</f>
        <v>0</v>
      </c>
    </row>
    <row r="6" spans="1:6" s="219" customFormat="1" ht="12.75">
      <c r="A6" s="227">
        <v>3</v>
      </c>
      <c r="B6" s="215" t="s">
        <v>79</v>
      </c>
      <c r="C6" s="227" t="s">
        <v>23</v>
      </c>
      <c r="D6" s="256">
        <v>217</v>
      </c>
      <c r="E6" s="261"/>
      <c r="F6" s="257">
        <f>E6*D6</f>
        <v>0</v>
      </c>
    </row>
    <row r="7" spans="1:6" s="219" customFormat="1" ht="25.5">
      <c r="A7" s="227">
        <v>4</v>
      </c>
      <c r="B7" s="215" t="s">
        <v>82</v>
      </c>
      <c r="C7" s="227" t="s">
        <v>23</v>
      </c>
      <c r="D7" s="256">
        <v>360</v>
      </c>
      <c r="E7" s="261"/>
      <c r="F7" s="257">
        <f>E7*D7</f>
        <v>0</v>
      </c>
    </row>
    <row r="8" spans="1:6" s="219" customFormat="1" ht="12.75">
      <c r="A8" s="227">
        <v>5</v>
      </c>
      <c r="B8" s="215" t="s">
        <v>75</v>
      </c>
      <c r="C8" s="227" t="s">
        <v>23</v>
      </c>
      <c r="D8" s="256">
        <v>360</v>
      </c>
      <c r="E8" s="261"/>
      <c r="F8" s="257">
        <f>E8*D8</f>
        <v>0</v>
      </c>
    </row>
    <row r="9" spans="1:6" ht="15" customHeight="1">
      <c r="A9" s="370" t="s">
        <v>269</v>
      </c>
      <c r="B9" s="370"/>
      <c r="C9" s="370"/>
      <c r="D9" s="370"/>
      <c r="E9" s="370"/>
      <c r="F9" s="135">
        <f>SUM(F4:F8)</f>
        <v>0</v>
      </c>
    </row>
    <row r="10" spans="1:6" ht="12.75">
      <c r="A10" s="67"/>
      <c r="B10" s="67"/>
      <c r="C10" s="67"/>
      <c r="D10" s="67"/>
      <c r="E10" s="67"/>
      <c r="F10" s="67"/>
    </row>
    <row r="11" ht="12.75">
      <c r="F11" s="4"/>
    </row>
  </sheetData>
  <sheetProtection/>
  <mergeCells count="1">
    <mergeCell ref="A9:E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" sqref="B1"/>
    </sheetView>
  </sheetViews>
  <sheetFormatPr defaultColWidth="9.8515625" defaultRowHeight="15"/>
  <cols>
    <col min="1" max="1" width="8.8515625" style="117" customWidth="1"/>
    <col min="2" max="2" width="67.8515625" style="130" customWidth="1"/>
    <col min="3" max="3" width="9.140625" style="108" customWidth="1"/>
    <col min="4" max="4" width="11.421875" style="110" customWidth="1"/>
    <col min="5" max="5" width="10.28125" style="110" customWidth="1"/>
    <col min="6" max="248" width="9.140625" style="110" customWidth="1"/>
    <col min="249" max="249" width="8.8515625" style="110" customWidth="1"/>
    <col min="250" max="250" width="59.28125" style="110" customWidth="1"/>
    <col min="251" max="251" width="9.140625" style="110" customWidth="1"/>
    <col min="252" max="252" width="11.421875" style="110" customWidth="1"/>
    <col min="253" max="254" width="9.140625" style="110" customWidth="1"/>
    <col min="255" max="255" width="11.28125" style="110" customWidth="1"/>
    <col min="256" max="16384" width="9.8515625" style="110" customWidth="1"/>
  </cols>
  <sheetData>
    <row r="1" ht="12.75">
      <c r="B1" s="130" t="s">
        <v>284</v>
      </c>
    </row>
    <row r="2" spans="1:6" s="105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108" customFormat="1" ht="12.75">
      <c r="A3" s="101">
        <v>1</v>
      </c>
      <c r="B3" s="128">
        <v>2</v>
      </c>
      <c r="C3" s="30">
        <v>3</v>
      </c>
      <c r="D3" s="30">
        <v>4</v>
      </c>
      <c r="E3" s="30">
        <v>5</v>
      </c>
      <c r="F3" s="30">
        <v>6</v>
      </c>
    </row>
    <row r="4" spans="1:6" s="108" customFormat="1" ht="12.75">
      <c r="A4" s="374" t="s">
        <v>214</v>
      </c>
      <c r="B4" s="375"/>
      <c r="C4" s="375"/>
      <c r="D4" s="375"/>
      <c r="E4" s="375"/>
      <c r="F4" s="376"/>
    </row>
    <row r="5" spans="1:6" ht="13.5">
      <c r="A5" s="46"/>
      <c r="B5" s="68" t="s">
        <v>254</v>
      </c>
      <c r="C5" s="30"/>
      <c r="D5" s="116"/>
      <c r="E5" s="116"/>
      <c r="F5" s="116"/>
    </row>
    <row r="6" spans="1:6" ht="12.75">
      <c r="A6" s="132">
        <v>1</v>
      </c>
      <c r="B6" s="75" t="s">
        <v>100</v>
      </c>
      <c r="C6" s="30" t="s">
        <v>4</v>
      </c>
      <c r="D6" s="116">
        <v>14.4</v>
      </c>
      <c r="E6" s="171"/>
      <c r="F6" s="24">
        <f>E6*D6</f>
        <v>0</v>
      </c>
    </row>
    <row r="7" spans="1:6" ht="12.75">
      <c r="A7" s="132">
        <v>2</v>
      </c>
      <c r="B7" s="75" t="s">
        <v>56</v>
      </c>
      <c r="C7" s="30" t="s">
        <v>4</v>
      </c>
      <c r="D7" s="116">
        <v>10.4</v>
      </c>
      <c r="E7" s="171"/>
      <c r="F7" s="24">
        <f aca="true" t="shared" si="0" ref="F7:F12">E7*D7</f>
        <v>0</v>
      </c>
    </row>
    <row r="8" spans="1:6" ht="12.75">
      <c r="A8" s="132">
        <v>3</v>
      </c>
      <c r="B8" s="75" t="s">
        <v>55</v>
      </c>
      <c r="C8" s="30" t="s">
        <v>4</v>
      </c>
      <c r="D8" s="116">
        <v>10.4</v>
      </c>
      <c r="E8" s="171"/>
      <c r="F8" s="24">
        <f t="shared" si="0"/>
        <v>0</v>
      </c>
    </row>
    <row r="9" spans="1:6" ht="12.75">
      <c r="A9" s="132">
        <v>4</v>
      </c>
      <c r="B9" s="19" t="s">
        <v>10</v>
      </c>
      <c r="C9" s="30" t="s">
        <v>4</v>
      </c>
      <c r="D9" s="116">
        <v>4</v>
      </c>
      <c r="E9" s="171"/>
      <c r="F9" s="24">
        <f t="shared" si="0"/>
        <v>0</v>
      </c>
    </row>
    <row r="10" spans="1:6" ht="12.75">
      <c r="A10" s="132">
        <v>5</v>
      </c>
      <c r="B10" s="75" t="s">
        <v>98</v>
      </c>
      <c r="C10" s="30" t="s">
        <v>4</v>
      </c>
      <c r="D10" s="116">
        <v>2.4</v>
      </c>
      <c r="E10" s="171"/>
      <c r="F10" s="24">
        <f t="shared" si="0"/>
        <v>0</v>
      </c>
    </row>
    <row r="11" spans="1:6" ht="14.25" customHeight="1">
      <c r="A11" s="132">
        <v>6</v>
      </c>
      <c r="B11" s="75" t="s">
        <v>64</v>
      </c>
      <c r="C11" s="30" t="s">
        <v>24</v>
      </c>
      <c r="D11" s="116">
        <v>192</v>
      </c>
      <c r="E11" s="171"/>
      <c r="F11" s="24">
        <f t="shared" si="0"/>
        <v>0</v>
      </c>
    </row>
    <row r="12" spans="1:6" ht="12.75">
      <c r="A12" s="132">
        <v>7</v>
      </c>
      <c r="B12" s="75" t="s">
        <v>96</v>
      </c>
      <c r="C12" s="30" t="s">
        <v>4</v>
      </c>
      <c r="D12" s="116">
        <v>4.5</v>
      </c>
      <c r="E12" s="171"/>
      <c r="F12" s="24">
        <f t="shared" si="0"/>
        <v>0</v>
      </c>
    </row>
    <row r="13" spans="1:6" ht="12.75">
      <c r="A13" s="306">
        <v>8</v>
      </c>
      <c r="B13" s="307" t="s">
        <v>263</v>
      </c>
      <c r="C13" s="247" t="s">
        <v>264</v>
      </c>
      <c r="D13" s="281">
        <v>200</v>
      </c>
      <c r="E13" s="297"/>
      <c r="F13" s="297">
        <f>D13*E13</f>
        <v>0</v>
      </c>
    </row>
    <row r="14" spans="1:6" s="129" customFormat="1" ht="12.75">
      <c r="A14" s="133"/>
      <c r="B14" s="377" t="s">
        <v>245</v>
      </c>
      <c r="C14" s="378"/>
      <c r="D14" s="378"/>
      <c r="E14" s="379"/>
      <c r="F14" s="71">
        <f>SUM(F6:F13)</f>
        <v>0</v>
      </c>
    </row>
    <row r="15" spans="1:6" s="129" customFormat="1" ht="12.75">
      <c r="A15" s="133"/>
      <c r="B15" s="291"/>
      <c r="C15" s="292"/>
      <c r="D15" s="292"/>
      <c r="E15" s="293"/>
      <c r="F15" s="71"/>
    </row>
    <row r="16" spans="1:6" ht="13.5">
      <c r="A16" s="134"/>
      <c r="B16" s="68" t="s">
        <v>33</v>
      </c>
      <c r="C16" s="30"/>
      <c r="D16" s="109"/>
      <c r="E16" s="109"/>
      <c r="F16" s="109"/>
    </row>
    <row r="17" spans="1:6" ht="25.5">
      <c r="A17" s="132">
        <v>1</v>
      </c>
      <c r="B17" s="57" t="s">
        <v>99</v>
      </c>
      <c r="C17" s="10" t="s">
        <v>8</v>
      </c>
      <c r="D17" s="65">
        <v>1</v>
      </c>
      <c r="E17" s="109"/>
      <c r="F17" s="173">
        <f>D17*E17</f>
        <v>0</v>
      </c>
    </row>
    <row r="18" spans="1:6" ht="12.75">
      <c r="A18" s="371" t="s">
        <v>269</v>
      </c>
      <c r="B18" s="372"/>
      <c r="C18" s="372"/>
      <c r="D18" s="372"/>
      <c r="E18" s="373"/>
      <c r="F18" s="34">
        <f>F14+F17</f>
        <v>0</v>
      </c>
    </row>
  </sheetData>
  <sheetProtection/>
  <mergeCells count="3">
    <mergeCell ref="A18:E18"/>
    <mergeCell ref="A4:F4"/>
    <mergeCell ref="B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" sqref="B1"/>
    </sheetView>
  </sheetViews>
  <sheetFormatPr defaultColWidth="9.8515625" defaultRowHeight="15"/>
  <cols>
    <col min="1" max="1" width="14.28125" style="123" customWidth="1"/>
    <col min="2" max="2" width="72.8515625" style="110" customWidth="1"/>
    <col min="3" max="3" width="9.140625" style="108" customWidth="1"/>
    <col min="4" max="4" width="11.421875" style="122" customWidth="1"/>
    <col min="5" max="6" width="9.140625" style="118" customWidth="1"/>
    <col min="7" max="248" width="9.140625" style="110" customWidth="1"/>
    <col min="249" max="249" width="14.28125" style="110" customWidth="1"/>
    <col min="250" max="250" width="72.8515625" style="110" customWidth="1"/>
    <col min="251" max="251" width="9.140625" style="110" customWidth="1"/>
    <col min="252" max="252" width="11.421875" style="110" customWidth="1"/>
    <col min="253" max="254" width="9.140625" style="110" customWidth="1"/>
    <col min="255" max="255" width="11.28125" style="110" customWidth="1"/>
    <col min="256" max="16384" width="9.8515625" style="110" customWidth="1"/>
  </cols>
  <sheetData>
    <row r="1" ht="12.75">
      <c r="B1" s="110" t="s">
        <v>285</v>
      </c>
    </row>
    <row r="2" spans="1:6" s="105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108" customFormat="1" ht="12.75">
      <c r="A3" s="102">
        <v>1</v>
      </c>
      <c r="B3" s="30">
        <v>2</v>
      </c>
      <c r="C3" s="30">
        <v>3</v>
      </c>
      <c r="D3" s="102">
        <v>4</v>
      </c>
      <c r="E3" s="102">
        <v>5</v>
      </c>
      <c r="F3" s="102">
        <v>6</v>
      </c>
    </row>
    <row r="4" spans="1:6" s="108" customFormat="1" ht="12.75">
      <c r="A4" s="380" t="s">
        <v>215</v>
      </c>
      <c r="B4" s="381"/>
      <c r="C4" s="381"/>
      <c r="D4" s="381"/>
      <c r="E4" s="381"/>
      <c r="F4" s="382"/>
    </row>
    <row r="5" spans="1:6" s="108" customFormat="1" ht="13.5">
      <c r="A5" s="92"/>
      <c r="B5" s="9" t="s">
        <v>254</v>
      </c>
      <c r="C5" s="30"/>
      <c r="D5" s="65"/>
      <c r="E5" s="65"/>
      <c r="F5" s="65"/>
    </row>
    <row r="6" spans="1:6" ht="12.75">
      <c r="A6" s="35">
        <v>1</v>
      </c>
      <c r="B6" s="11" t="s">
        <v>54</v>
      </c>
      <c r="C6" s="62" t="s">
        <v>88</v>
      </c>
      <c r="D6" s="119">
        <v>2</v>
      </c>
      <c r="E6" s="109"/>
      <c r="F6" s="109">
        <f>D6*E6</f>
        <v>0</v>
      </c>
    </row>
    <row r="7" spans="1:6" ht="12.75">
      <c r="A7" s="35">
        <v>2</v>
      </c>
      <c r="B7" s="11" t="s">
        <v>56</v>
      </c>
      <c r="C7" s="62" t="s">
        <v>88</v>
      </c>
      <c r="D7" s="119">
        <v>2</v>
      </c>
      <c r="E7" s="109"/>
      <c r="F7" s="109">
        <f>D7*E7</f>
        <v>0</v>
      </c>
    </row>
    <row r="8" spans="1:6" ht="12.75">
      <c r="A8" s="35">
        <v>3</v>
      </c>
      <c r="B8" s="11" t="s">
        <v>55</v>
      </c>
      <c r="C8" s="62" t="s">
        <v>88</v>
      </c>
      <c r="D8" s="119">
        <v>2</v>
      </c>
      <c r="E8" s="109"/>
      <c r="F8" s="109">
        <f>D8*E8</f>
        <v>0</v>
      </c>
    </row>
    <row r="9" spans="1:6" ht="12.75">
      <c r="A9" s="35">
        <v>4</v>
      </c>
      <c r="B9" s="11" t="s">
        <v>13</v>
      </c>
      <c r="C9" s="63" t="s">
        <v>88</v>
      </c>
      <c r="D9" s="120">
        <v>1</v>
      </c>
      <c r="E9" s="109"/>
      <c r="F9" s="109">
        <f>D9*E9</f>
        <v>0</v>
      </c>
    </row>
    <row r="10" spans="1:6" ht="12.75">
      <c r="A10" s="124"/>
      <c r="B10" s="112"/>
      <c r="C10" s="125"/>
      <c r="D10" s="121"/>
      <c r="E10" s="126"/>
      <c r="F10" s="127">
        <f>SUM(F6:F9)</f>
        <v>0</v>
      </c>
    </row>
    <row r="11" spans="1:6" ht="13.5">
      <c r="A11" s="92"/>
      <c r="B11" s="9" t="s">
        <v>48</v>
      </c>
      <c r="C11" s="30"/>
      <c r="D11" s="65"/>
      <c r="E11" s="109"/>
      <c r="F11" s="109"/>
    </row>
    <row r="12" spans="1:6" s="283" customFormat="1" ht="12.75">
      <c r="A12" s="284">
        <v>1</v>
      </c>
      <c r="B12" s="285" t="s">
        <v>94</v>
      </c>
      <c r="C12" s="247" t="s">
        <v>6</v>
      </c>
      <c r="D12" s="248">
        <v>1</v>
      </c>
      <c r="E12" s="282"/>
      <c r="F12" s="282">
        <f aca="true" t="shared" si="0" ref="F12:F17">D12*E12</f>
        <v>0</v>
      </c>
    </row>
    <row r="13" spans="1:6" ht="12.75">
      <c r="A13" s="102"/>
      <c r="B13" s="115"/>
      <c r="C13" s="63"/>
      <c r="D13" s="65"/>
      <c r="E13" s="109"/>
      <c r="F13" s="47">
        <f>SUM(F12:F12)</f>
        <v>0</v>
      </c>
    </row>
    <row r="14" spans="1:6" ht="13.5">
      <c r="A14" s="92"/>
      <c r="B14" s="9" t="s">
        <v>14</v>
      </c>
      <c r="C14" s="30"/>
      <c r="D14" s="65"/>
      <c r="E14" s="109"/>
      <c r="F14" s="109"/>
    </row>
    <row r="15" spans="1:6" ht="12.75">
      <c r="A15" s="102">
        <v>1</v>
      </c>
      <c r="B15" s="116" t="s">
        <v>49</v>
      </c>
      <c r="C15" s="30" t="s">
        <v>1</v>
      </c>
      <c r="D15" s="65">
        <v>18</v>
      </c>
      <c r="E15" s="109"/>
      <c r="F15" s="109">
        <f t="shared" si="0"/>
        <v>0</v>
      </c>
    </row>
    <row r="16" spans="1:6" ht="12.75">
      <c r="A16" s="102">
        <v>2</v>
      </c>
      <c r="B16" s="116" t="s">
        <v>95</v>
      </c>
      <c r="C16" s="30" t="s">
        <v>8</v>
      </c>
      <c r="D16" s="65">
        <v>1</v>
      </c>
      <c r="E16" s="109"/>
      <c r="F16" s="109">
        <f t="shared" si="0"/>
        <v>0</v>
      </c>
    </row>
    <row r="17" spans="1:6" ht="12.75">
      <c r="A17" s="102">
        <v>3</v>
      </c>
      <c r="B17" s="116" t="s">
        <v>50</v>
      </c>
      <c r="C17" s="30" t="s">
        <v>8</v>
      </c>
      <c r="D17" s="65">
        <v>12</v>
      </c>
      <c r="E17" s="109"/>
      <c r="F17" s="109">
        <f t="shared" si="0"/>
        <v>0</v>
      </c>
    </row>
    <row r="18" spans="1:6" ht="12.75">
      <c r="A18" s="102"/>
      <c r="B18" s="116"/>
      <c r="C18" s="30"/>
      <c r="D18" s="65"/>
      <c r="E18" s="109"/>
      <c r="F18" s="47">
        <f>SUM(F15:F17)</f>
        <v>0</v>
      </c>
    </row>
    <row r="19" spans="1:8" ht="12.75">
      <c r="A19" s="102"/>
      <c r="B19" s="383" t="s">
        <v>246</v>
      </c>
      <c r="C19" s="384"/>
      <c r="D19" s="384"/>
      <c r="E19" s="385"/>
      <c r="F19" s="47">
        <f>F18+F13+F10</f>
        <v>0</v>
      </c>
      <c r="H19" s="118"/>
    </row>
    <row r="20" spans="1:6" ht="12.75">
      <c r="A20" s="102"/>
      <c r="B20" s="116"/>
      <c r="C20" s="30"/>
      <c r="D20" s="65"/>
      <c r="E20" s="109"/>
      <c r="F20" s="47"/>
    </row>
    <row r="21" spans="1:6" ht="13.5">
      <c r="A21" s="92"/>
      <c r="B21" s="9" t="s">
        <v>33</v>
      </c>
      <c r="C21" s="30"/>
      <c r="D21" s="65"/>
      <c r="E21" s="109"/>
      <c r="F21" s="109"/>
    </row>
    <row r="22" spans="1:6" ht="38.25">
      <c r="A22" s="102">
        <v>1</v>
      </c>
      <c r="B22" s="57" t="s">
        <v>51</v>
      </c>
      <c r="C22" s="10" t="s">
        <v>8</v>
      </c>
      <c r="D22" s="65">
        <v>1</v>
      </c>
      <c r="E22" s="282"/>
      <c r="F22" s="109">
        <f>D22*E22</f>
        <v>0</v>
      </c>
    </row>
    <row r="23" spans="1:6" ht="12.75">
      <c r="A23" s="343" t="s">
        <v>269</v>
      </c>
      <c r="B23" s="344"/>
      <c r="C23" s="344"/>
      <c r="D23" s="344"/>
      <c r="E23" s="345"/>
      <c r="F23" s="34">
        <f>F22+F13+F18+F10</f>
        <v>0</v>
      </c>
    </row>
  </sheetData>
  <sheetProtection/>
  <mergeCells count="3">
    <mergeCell ref="A23:E23"/>
    <mergeCell ref="A4:F4"/>
    <mergeCell ref="B19:E1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" sqref="B1"/>
    </sheetView>
  </sheetViews>
  <sheetFormatPr defaultColWidth="9.8515625" defaultRowHeight="15"/>
  <cols>
    <col min="1" max="1" width="10.00390625" style="67" customWidth="1"/>
    <col min="2" max="2" width="57.8515625" style="67" customWidth="1"/>
    <col min="3" max="3" width="9.28125" style="67" customWidth="1"/>
    <col min="4" max="4" width="13.00390625" style="106" customWidth="1"/>
    <col min="5" max="6" width="9.140625" style="107" customWidth="1"/>
    <col min="7" max="248" width="9.140625" style="67" customWidth="1"/>
    <col min="249" max="249" width="10.00390625" style="67" customWidth="1"/>
    <col min="250" max="250" width="57.8515625" style="67" customWidth="1"/>
    <col min="251" max="251" width="9.28125" style="67" customWidth="1"/>
    <col min="252" max="252" width="13.00390625" style="67" customWidth="1"/>
    <col min="253" max="254" width="9.140625" style="67" customWidth="1"/>
    <col min="255" max="255" width="11.28125" style="67" customWidth="1"/>
    <col min="256" max="16384" width="9.8515625" style="67" customWidth="1"/>
  </cols>
  <sheetData>
    <row r="1" ht="12.75">
      <c r="B1" s="67" t="s">
        <v>286</v>
      </c>
    </row>
    <row r="2" spans="1:6" s="105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53" customFormat="1" ht="12.75">
      <c r="A3" s="10">
        <v>1</v>
      </c>
      <c r="B3" s="10">
        <v>2</v>
      </c>
      <c r="C3" s="10">
        <v>3</v>
      </c>
      <c r="D3" s="35">
        <v>4</v>
      </c>
      <c r="E3" s="35">
        <v>5</v>
      </c>
      <c r="F3" s="35">
        <v>6</v>
      </c>
    </row>
    <row r="4" spans="1:6" ht="13.5">
      <c r="A4" s="10">
        <v>1</v>
      </c>
      <c r="B4" s="9" t="s">
        <v>84</v>
      </c>
      <c r="C4" s="10"/>
      <c r="D4" s="21"/>
      <c r="E4" s="24"/>
      <c r="F4" s="24"/>
    </row>
    <row r="5" spans="1:6" s="210" customFormat="1" ht="12.75">
      <c r="A5" s="203">
        <v>1</v>
      </c>
      <c r="B5" s="207" t="s">
        <v>221</v>
      </c>
      <c r="C5" s="203" t="s">
        <v>8</v>
      </c>
      <c r="D5" s="208">
        <v>1</v>
      </c>
      <c r="E5" s="297"/>
      <c r="F5" s="209">
        <f>D5*E5</f>
        <v>0</v>
      </c>
    </row>
    <row r="6" spans="1:7" s="210" customFormat="1" ht="12.75">
      <c r="A6" s="203"/>
      <c r="B6" s="207"/>
      <c r="C6" s="203"/>
      <c r="D6" s="208"/>
      <c r="E6" s="209"/>
      <c r="F6" s="71">
        <f>SUM(F5:F5)</f>
        <v>0</v>
      </c>
      <c r="G6" s="211"/>
    </row>
    <row r="7" spans="1:6" ht="12.75">
      <c r="A7" s="10"/>
      <c r="B7" s="69"/>
      <c r="C7" s="10"/>
      <c r="D7" s="21"/>
      <c r="E7" s="24"/>
      <c r="F7" s="24"/>
    </row>
    <row r="8" spans="1:8" ht="12.75">
      <c r="A8" s="10">
        <v>1</v>
      </c>
      <c r="B8" s="69" t="s">
        <v>86</v>
      </c>
      <c r="C8" s="10" t="s">
        <v>8</v>
      </c>
      <c r="D8" s="21">
        <v>1</v>
      </c>
      <c r="E8" s="297"/>
      <c r="F8" s="47">
        <f>E8*D8</f>
        <v>0</v>
      </c>
      <c r="H8" s="107"/>
    </row>
    <row r="9" spans="1:6" ht="12.75">
      <c r="A9" s="10"/>
      <c r="B9" s="69"/>
      <c r="C9" s="10"/>
      <c r="D9" s="21"/>
      <c r="E9" s="24"/>
      <c r="F9" s="47"/>
    </row>
    <row r="10" spans="1:6" ht="13.5">
      <c r="A10" s="10"/>
      <c r="B10" s="9" t="s">
        <v>85</v>
      </c>
      <c r="C10" s="10"/>
      <c r="D10" s="21"/>
      <c r="E10" s="24"/>
      <c r="F10" s="24"/>
    </row>
    <row r="11" spans="1:6" ht="25.5">
      <c r="A11" s="76">
        <v>1</v>
      </c>
      <c r="B11" s="79" t="s">
        <v>101</v>
      </c>
      <c r="C11" s="76" t="s">
        <v>6</v>
      </c>
      <c r="D11" s="15">
        <v>12</v>
      </c>
      <c r="E11" s="78"/>
      <c r="F11" s="78">
        <f>D11*E11</f>
        <v>0</v>
      </c>
    </row>
    <row r="12" spans="1:6" ht="12.75">
      <c r="A12" s="76">
        <v>3</v>
      </c>
      <c r="B12" s="79" t="s">
        <v>102</v>
      </c>
      <c r="C12" s="76" t="s">
        <v>6</v>
      </c>
      <c r="D12" s="15">
        <v>12</v>
      </c>
      <c r="E12" s="78"/>
      <c r="F12" s="78">
        <f aca="true" t="shared" si="0" ref="F12:F19">D12*E12</f>
        <v>0</v>
      </c>
    </row>
    <row r="13" spans="1:6" ht="12.75">
      <c r="A13" s="76">
        <v>4</v>
      </c>
      <c r="B13" s="77" t="s">
        <v>133</v>
      </c>
      <c r="C13" s="76" t="s">
        <v>1</v>
      </c>
      <c r="D13" s="15">
        <v>420</v>
      </c>
      <c r="E13" s="78"/>
      <c r="F13" s="78">
        <f t="shared" si="0"/>
        <v>0</v>
      </c>
    </row>
    <row r="14" spans="1:6" ht="12.75">
      <c r="A14" s="76">
        <v>5</v>
      </c>
      <c r="B14" s="77" t="s">
        <v>134</v>
      </c>
      <c r="C14" s="76" t="s">
        <v>1</v>
      </c>
      <c r="D14" s="15">
        <v>160</v>
      </c>
      <c r="E14" s="78"/>
      <c r="F14" s="78">
        <f t="shared" si="0"/>
        <v>0</v>
      </c>
    </row>
    <row r="15" spans="1:6" ht="25.5">
      <c r="A15" s="76">
        <v>8</v>
      </c>
      <c r="B15" s="79" t="s">
        <v>103</v>
      </c>
      <c r="C15" s="76" t="s">
        <v>1</v>
      </c>
      <c r="D15" s="15">
        <v>140</v>
      </c>
      <c r="E15" s="78"/>
      <c r="F15" s="78">
        <f t="shared" si="0"/>
        <v>0</v>
      </c>
    </row>
    <row r="16" spans="1:6" ht="12.75">
      <c r="A16" s="76">
        <v>9</v>
      </c>
      <c r="B16" s="77" t="s">
        <v>104</v>
      </c>
      <c r="C16" s="76" t="s">
        <v>1</v>
      </c>
      <c r="D16" s="15">
        <v>60</v>
      </c>
      <c r="E16" s="78"/>
      <c r="F16" s="78">
        <f t="shared" si="0"/>
        <v>0</v>
      </c>
    </row>
    <row r="17" spans="1:6" ht="12.75">
      <c r="A17" s="76">
        <v>10</v>
      </c>
      <c r="B17" s="77" t="s">
        <v>105</v>
      </c>
      <c r="C17" s="76" t="s">
        <v>1</v>
      </c>
      <c r="D17" s="15">
        <v>125</v>
      </c>
      <c r="E17" s="78"/>
      <c r="F17" s="78">
        <f t="shared" si="0"/>
        <v>0</v>
      </c>
    </row>
    <row r="18" spans="1:6" ht="25.5">
      <c r="A18" s="76">
        <v>11</v>
      </c>
      <c r="B18" s="213" t="s">
        <v>222</v>
      </c>
      <c r="C18" s="76" t="s">
        <v>6</v>
      </c>
      <c r="D18" s="15">
        <v>6</v>
      </c>
      <c r="E18" s="78"/>
      <c r="F18" s="78">
        <f t="shared" si="0"/>
        <v>0</v>
      </c>
    </row>
    <row r="19" spans="1:6" s="290" customFormat="1" ht="12.75">
      <c r="A19" s="286">
        <v>12</v>
      </c>
      <c r="B19" s="287" t="s">
        <v>139</v>
      </c>
      <c r="C19" s="286" t="s">
        <v>6</v>
      </c>
      <c r="D19" s="288">
        <v>2</v>
      </c>
      <c r="E19" s="289"/>
      <c r="F19" s="289">
        <f t="shared" si="0"/>
        <v>0</v>
      </c>
    </row>
    <row r="20" spans="1:7" ht="12.75">
      <c r="A20" s="10"/>
      <c r="B20" s="69"/>
      <c r="C20" s="10"/>
      <c r="D20" s="21"/>
      <c r="E20" s="24"/>
      <c r="F20" s="47">
        <f>SUM(F11:F19)</f>
        <v>0</v>
      </c>
      <c r="G20" s="107"/>
    </row>
    <row r="21" spans="1:7" ht="12.75">
      <c r="A21" s="10"/>
      <c r="B21" s="69"/>
      <c r="C21" s="10"/>
      <c r="D21" s="21"/>
      <c r="E21" s="24"/>
      <c r="F21" s="47"/>
      <c r="G21" s="107"/>
    </row>
    <row r="22" spans="1:6" ht="13.5">
      <c r="A22" s="10"/>
      <c r="B22" s="9" t="s">
        <v>52</v>
      </c>
      <c r="C22" s="10"/>
      <c r="D22" s="21"/>
      <c r="E22" s="24"/>
      <c r="F22" s="24"/>
    </row>
    <row r="23" spans="1:6" ht="12.75">
      <c r="A23" s="10">
        <v>1</v>
      </c>
      <c r="B23" s="23" t="s">
        <v>160</v>
      </c>
      <c r="C23" s="23" t="s">
        <v>6</v>
      </c>
      <c r="D23" s="12">
        <v>6</v>
      </c>
      <c r="E23" s="70"/>
      <c r="F23" s="70">
        <f>D23*E23</f>
        <v>0</v>
      </c>
    </row>
    <row r="24" spans="1:6" ht="12.75">
      <c r="A24" s="10">
        <v>2</v>
      </c>
      <c r="B24" s="23" t="s">
        <v>161</v>
      </c>
      <c r="C24" s="23" t="s">
        <v>8</v>
      </c>
      <c r="D24" s="12">
        <v>1</v>
      </c>
      <c r="E24" s="70"/>
      <c r="F24" s="70">
        <f>D24*E24</f>
        <v>0</v>
      </c>
    </row>
    <row r="25" spans="1:6" ht="12.75">
      <c r="A25" s="10">
        <v>3</v>
      </c>
      <c r="B25" s="23" t="s">
        <v>162</v>
      </c>
      <c r="C25" s="23" t="s">
        <v>8</v>
      </c>
      <c r="D25" s="12">
        <v>1</v>
      </c>
      <c r="E25" s="295"/>
      <c r="F25" s="70">
        <f>D25*E25</f>
        <v>0</v>
      </c>
    </row>
    <row r="26" spans="1:6" ht="12.75">
      <c r="A26" s="10">
        <v>4</v>
      </c>
      <c r="B26" s="23" t="s">
        <v>163</v>
      </c>
      <c r="C26" s="23" t="s">
        <v>8</v>
      </c>
      <c r="D26" s="12">
        <v>1</v>
      </c>
      <c r="E26" s="70"/>
      <c r="F26" s="70">
        <f>D26*E26</f>
        <v>0</v>
      </c>
    </row>
    <row r="27" spans="1:7" ht="12.75">
      <c r="A27" s="10"/>
      <c r="B27" s="168"/>
      <c r="C27" s="169"/>
      <c r="D27" s="170"/>
      <c r="E27" s="171"/>
      <c r="F27" s="47">
        <f>SUM(F23:F26)</f>
        <v>0</v>
      </c>
      <c r="G27" s="107"/>
    </row>
    <row r="28" spans="1:6" ht="12.75">
      <c r="A28" s="33"/>
      <c r="B28" s="361" t="s">
        <v>269</v>
      </c>
      <c r="C28" s="362"/>
      <c r="D28" s="362"/>
      <c r="E28" s="363"/>
      <c r="F28" s="34">
        <f>F27+F20+F8+F6</f>
        <v>0</v>
      </c>
    </row>
  </sheetData>
  <sheetProtection/>
  <mergeCells count="1">
    <mergeCell ref="B28:E2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164" customWidth="1"/>
    <col min="2" max="2" width="54.140625" style="108" customWidth="1"/>
    <col min="3" max="3" width="11.00390625" style="108" customWidth="1"/>
    <col min="4" max="4" width="11.8515625" style="202" customWidth="1"/>
    <col min="5" max="5" width="15.57421875" style="122" customWidth="1"/>
    <col min="6" max="6" width="16.28125" style="122" customWidth="1"/>
    <col min="7" max="7" width="32.140625" style="122" customWidth="1"/>
    <col min="8" max="8" width="9.140625" style="108" customWidth="1"/>
    <col min="9" max="9" width="13.7109375" style="108" bestFit="1" customWidth="1"/>
    <col min="10" max="16384" width="9.140625" style="108" customWidth="1"/>
  </cols>
  <sheetData>
    <row r="1" ht="12.75">
      <c r="B1" s="108" t="s">
        <v>287</v>
      </c>
    </row>
    <row r="2" spans="1:6" s="105" customFormat="1" ht="25.5">
      <c r="A2" s="100" t="s">
        <v>140</v>
      </c>
      <c r="B2" s="88" t="s">
        <v>11</v>
      </c>
      <c r="C2" s="90" t="s">
        <v>141</v>
      </c>
      <c r="D2" s="198" t="s">
        <v>0</v>
      </c>
      <c r="E2" s="20" t="s">
        <v>270</v>
      </c>
      <c r="F2" s="20" t="s">
        <v>271</v>
      </c>
    </row>
    <row r="3" spans="1:6" s="2" customFormat="1" ht="12.75">
      <c r="A3" s="10">
        <v>1</v>
      </c>
      <c r="B3" s="49">
        <v>2</v>
      </c>
      <c r="C3" s="10">
        <v>3</v>
      </c>
      <c r="D3" s="199">
        <v>4</v>
      </c>
      <c r="E3" s="35">
        <v>5</v>
      </c>
      <c r="F3" s="35">
        <v>6</v>
      </c>
    </row>
    <row r="4" spans="1:6" s="2" customFormat="1" ht="12.75">
      <c r="A4" s="346" t="s">
        <v>218</v>
      </c>
      <c r="B4" s="347"/>
      <c r="C4" s="347"/>
      <c r="D4" s="347"/>
      <c r="E4" s="347"/>
      <c r="F4" s="348"/>
    </row>
    <row r="5" spans="1:6" s="3" customFormat="1" ht="12.75">
      <c r="A5" s="10">
        <v>1</v>
      </c>
      <c r="B5" s="11" t="s">
        <v>68</v>
      </c>
      <c r="C5" s="30" t="s">
        <v>4</v>
      </c>
      <c r="D5" s="31">
        <v>2949</v>
      </c>
      <c r="E5" s="167"/>
      <c r="F5" s="31">
        <f>D5*E5</f>
        <v>0</v>
      </c>
    </row>
    <row r="6" spans="1:6" s="3" customFormat="1" ht="12.75">
      <c r="A6" s="10">
        <v>2</v>
      </c>
      <c r="B6" s="11" t="s">
        <v>56</v>
      </c>
      <c r="C6" s="30" t="s">
        <v>4</v>
      </c>
      <c r="D6" s="31">
        <v>2949</v>
      </c>
      <c r="E6" s="167"/>
      <c r="F6" s="31">
        <f>D6*E6</f>
        <v>0</v>
      </c>
    </row>
    <row r="7" spans="1:6" s="3" customFormat="1" ht="12.75">
      <c r="A7" s="10">
        <v>3</v>
      </c>
      <c r="B7" s="11" t="s">
        <v>55</v>
      </c>
      <c r="C7" s="30" t="s">
        <v>4</v>
      </c>
      <c r="D7" s="31">
        <v>2949</v>
      </c>
      <c r="E7" s="167"/>
      <c r="F7" s="31">
        <f>D7*E7</f>
        <v>0</v>
      </c>
    </row>
    <row r="8" spans="1:6" s="3" customFormat="1" ht="12.75">
      <c r="A8" s="10"/>
      <c r="B8" s="57"/>
      <c r="C8" s="49"/>
      <c r="D8" s="59"/>
      <c r="E8" s="56"/>
      <c r="F8" s="166">
        <f>SUM(F5:F7)</f>
        <v>0</v>
      </c>
    </row>
    <row r="9" spans="1:6" s="3" customFormat="1" ht="13.5">
      <c r="A9" s="10"/>
      <c r="B9" s="68" t="s">
        <v>83</v>
      </c>
      <c r="C9" s="49"/>
      <c r="D9" s="59"/>
      <c r="E9" s="56"/>
      <c r="F9" s="56"/>
    </row>
    <row r="10" spans="1:6" s="3" customFormat="1" ht="12.75">
      <c r="A10" s="10">
        <v>1</v>
      </c>
      <c r="B10" s="23" t="s">
        <v>67</v>
      </c>
      <c r="C10" s="30" t="s">
        <v>4</v>
      </c>
      <c r="D10" s="59">
        <v>303.75</v>
      </c>
      <c r="E10" s="56"/>
      <c r="F10" s="56">
        <f>D10*E10</f>
        <v>0</v>
      </c>
    </row>
    <row r="11" spans="1:6" s="3" customFormat="1" ht="25.5">
      <c r="A11" s="10">
        <v>2</v>
      </c>
      <c r="B11" s="11" t="s">
        <v>72</v>
      </c>
      <c r="C11" s="30" t="s">
        <v>53</v>
      </c>
      <c r="D11" s="59">
        <v>140</v>
      </c>
      <c r="E11" s="56"/>
      <c r="F11" s="56">
        <f>D11*E11</f>
        <v>0</v>
      </c>
    </row>
    <row r="12" spans="1:6" s="3" customFormat="1" ht="12.75">
      <c r="A12" s="10">
        <v>3</v>
      </c>
      <c r="B12" s="11" t="s">
        <v>69</v>
      </c>
      <c r="C12" s="10" t="s">
        <v>53</v>
      </c>
      <c r="D12" s="59">
        <v>70</v>
      </c>
      <c r="E12" s="56"/>
      <c r="F12" s="56">
        <f>D12*E12</f>
        <v>0</v>
      </c>
    </row>
    <row r="13" spans="1:6" s="3" customFormat="1" ht="12.75">
      <c r="A13" s="10"/>
      <c r="B13" s="57"/>
      <c r="C13" s="49"/>
      <c r="D13" s="59"/>
      <c r="E13" s="56"/>
      <c r="F13" s="166">
        <f>SUM(F10:F12)</f>
        <v>0</v>
      </c>
    </row>
    <row r="14" spans="1:6" s="3" customFormat="1" ht="13.5">
      <c r="A14" s="10"/>
      <c r="B14" s="68" t="s">
        <v>2</v>
      </c>
      <c r="C14" s="49"/>
      <c r="D14" s="59"/>
      <c r="E14" s="56"/>
      <c r="F14" s="56"/>
    </row>
    <row r="15" spans="1:6" s="3" customFormat="1" ht="12.75">
      <c r="A15" s="10">
        <v>1</v>
      </c>
      <c r="B15" s="23" t="s">
        <v>67</v>
      </c>
      <c r="C15" s="30" t="s">
        <v>4</v>
      </c>
      <c r="D15" s="59">
        <v>411.1</v>
      </c>
      <c r="E15" s="56"/>
      <c r="F15" s="56">
        <f>D15*E15</f>
        <v>0</v>
      </c>
    </row>
    <row r="16" spans="1:6" s="3" customFormat="1" ht="12.75">
      <c r="A16" s="10">
        <v>2</v>
      </c>
      <c r="B16" s="23" t="s">
        <v>70</v>
      </c>
      <c r="C16" s="30" t="s">
        <v>4</v>
      </c>
      <c r="D16" s="59">
        <v>411.1</v>
      </c>
      <c r="E16" s="56"/>
      <c r="F16" s="56">
        <f>D16*E16</f>
        <v>0</v>
      </c>
    </row>
    <row r="17" spans="1:6" s="3" customFormat="1" ht="25.5">
      <c r="A17" s="10">
        <v>3</v>
      </c>
      <c r="B17" s="43" t="s">
        <v>64</v>
      </c>
      <c r="C17" s="30" t="s">
        <v>24</v>
      </c>
      <c r="D17" s="59">
        <v>16443.2</v>
      </c>
      <c r="E17" s="56"/>
      <c r="F17" s="56">
        <f>D17*E17</f>
        <v>0</v>
      </c>
    </row>
    <row r="18" spans="1:8" s="3" customFormat="1" ht="12.75">
      <c r="A18" s="10">
        <v>4</v>
      </c>
      <c r="B18" s="23" t="s">
        <v>71</v>
      </c>
      <c r="C18" s="30" t="s">
        <v>4</v>
      </c>
      <c r="D18" s="59">
        <v>240.31</v>
      </c>
      <c r="E18" s="56"/>
      <c r="F18" s="56">
        <f>D18*E18</f>
        <v>0</v>
      </c>
      <c r="H18" s="104"/>
    </row>
    <row r="19" spans="1:6" s="3" customFormat="1" ht="12.75">
      <c r="A19" s="10"/>
      <c r="B19" s="23" t="s">
        <v>257</v>
      </c>
      <c r="C19" s="30" t="s">
        <v>4</v>
      </c>
      <c r="D19" s="59">
        <v>68</v>
      </c>
      <c r="E19" s="56"/>
      <c r="F19" s="56">
        <f>D19*E19</f>
        <v>0</v>
      </c>
    </row>
    <row r="20" spans="1:6" s="3" customFormat="1" ht="12.75">
      <c r="A20" s="10"/>
      <c r="B20" s="23"/>
      <c r="C20" s="30"/>
      <c r="D20" s="59"/>
      <c r="E20" s="56"/>
      <c r="F20" s="166">
        <f>SUM(F15:F19)</f>
        <v>0</v>
      </c>
    </row>
    <row r="21" spans="1:6" s="3" customFormat="1" ht="12.75">
      <c r="A21" s="10"/>
      <c r="B21" s="57"/>
      <c r="C21" s="49"/>
      <c r="D21" s="59"/>
      <c r="E21" s="56"/>
      <c r="F21" s="56"/>
    </row>
    <row r="22" spans="1:6" s="3" customFormat="1" ht="12.75">
      <c r="A22" s="203">
        <v>1</v>
      </c>
      <c r="B22" s="204" t="s">
        <v>217</v>
      </c>
      <c r="C22" s="114" t="s">
        <v>73</v>
      </c>
      <c r="D22" s="205">
        <v>3.8</v>
      </c>
      <c r="E22" s="228"/>
      <c r="F22" s="206">
        <f>D22*E22</f>
        <v>0</v>
      </c>
    </row>
    <row r="23" spans="1:6" s="3" customFormat="1" ht="12.75">
      <c r="A23" s="10"/>
      <c r="B23" s="57"/>
      <c r="C23" s="49"/>
      <c r="D23" s="59"/>
      <c r="E23" s="56"/>
      <c r="F23" s="166">
        <f>SUM(F22:F22)</f>
        <v>0</v>
      </c>
    </row>
    <row r="24" spans="1:6" s="3" customFormat="1" ht="13.5">
      <c r="A24" s="10"/>
      <c r="B24" s="9" t="s">
        <v>14</v>
      </c>
      <c r="C24" s="49"/>
      <c r="D24" s="59"/>
      <c r="E24" s="56"/>
      <c r="F24" s="56"/>
    </row>
    <row r="25" spans="1:6" s="219" customFormat="1" ht="12.75">
      <c r="A25" s="214">
        <v>1</v>
      </c>
      <c r="B25" s="215" t="s">
        <v>5</v>
      </c>
      <c r="C25" s="214" t="s">
        <v>6</v>
      </c>
      <c r="D25" s="216">
        <v>4</v>
      </c>
      <c r="E25" s="217"/>
      <c r="F25" s="218">
        <f aca="true" t="shared" si="0" ref="F25:F33">D25*E25</f>
        <v>0</v>
      </c>
    </row>
    <row r="26" spans="1:6" s="219" customFormat="1" ht="12.75">
      <c r="A26" s="214">
        <v>2</v>
      </c>
      <c r="B26" s="215" t="s">
        <v>17</v>
      </c>
      <c r="C26" s="214" t="s">
        <v>1</v>
      </c>
      <c r="D26" s="216">
        <v>185</v>
      </c>
      <c r="E26" s="217"/>
      <c r="F26" s="218">
        <f t="shared" si="0"/>
        <v>0</v>
      </c>
    </row>
    <row r="27" spans="1:6" s="219" customFormat="1" ht="12.75">
      <c r="A27" s="214">
        <v>3</v>
      </c>
      <c r="B27" s="215" t="s">
        <v>143</v>
      </c>
      <c r="C27" s="214" t="s">
        <v>1</v>
      </c>
      <c r="D27" s="216">
        <v>40</v>
      </c>
      <c r="E27" s="217"/>
      <c r="F27" s="218">
        <f t="shared" si="0"/>
        <v>0</v>
      </c>
    </row>
    <row r="28" spans="1:6" s="219" customFormat="1" ht="12.75">
      <c r="A28" s="214">
        <v>4</v>
      </c>
      <c r="B28" s="215" t="s">
        <v>18</v>
      </c>
      <c r="C28" s="214" t="s">
        <v>6</v>
      </c>
      <c r="D28" s="216">
        <v>4</v>
      </c>
      <c r="E28" s="217"/>
      <c r="F28" s="218">
        <f t="shared" si="0"/>
        <v>0</v>
      </c>
    </row>
    <row r="29" spans="1:6" s="219" customFormat="1" ht="12.75">
      <c r="A29" s="214">
        <v>5</v>
      </c>
      <c r="B29" s="215" t="s">
        <v>144</v>
      </c>
      <c r="C29" s="214" t="s">
        <v>6</v>
      </c>
      <c r="D29" s="216">
        <v>2</v>
      </c>
      <c r="E29" s="217"/>
      <c r="F29" s="218">
        <f t="shared" si="0"/>
        <v>0</v>
      </c>
    </row>
    <row r="30" spans="1:6" s="219" customFormat="1" ht="12.75">
      <c r="A30" s="214">
        <v>6</v>
      </c>
      <c r="B30" s="215" t="s">
        <v>19</v>
      </c>
      <c r="C30" s="214" t="s">
        <v>6</v>
      </c>
      <c r="D30" s="216">
        <v>2</v>
      </c>
      <c r="E30" s="217"/>
      <c r="F30" s="218">
        <f t="shared" si="0"/>
        <v>0</v>
      </c>
    </row>
    <row r="31" spans="1:6" s="219" customFormat="1" ht="12.75">
      <c r="A31" s="214">
        <v>7</v>
      </c>
      <c r="B31" s="215" t="s">
        <v>145</v>
      </c>
      <c r="C31" s="214" t="s">
        <v>6</v>
      </c>
      <c r="D31" s="216">
        <v>2</v>
      </c>
      <c r="E31" s="217"/>
      <c r="F31" s="218">
        <f t="shared" si="0"/>
        <v>0</v>
      </c>
    </row>
    <row r="32" spans="1:6" s="219" customFormat="1" ht="12.75">
      <c r="A32" s="214">
        <v>8</v>
      </c>
      <c r="B32" s="220" t="s">
        <v>146</v>
      </c>
      <c r="C32" s="221" t="s">
        <v>1</v>
      </c>
      <c r="D32" s="222">
        <v>225</v>
      </c>
      <c r="E32" s="217"/>
      <c r="F32" s="223">
        <f t="shared" si="0"/>
        <v>0</v>
      </c>
    </row>
    <row r="33" spans="1:6" s="219" customFormat="1" ht="12.75">
      <c r="A33" s="214">
        <v>9</v>
      </c>
      <c r="B33" s="224" t="s">
        <v>147</v>
      </c>
      <c r="C33" s="225" t="s">
        <v>1</v>
      </c>
      <c r="D33" s="222">
        <v>225</v>
      </c>
      <c r="E33" s="217"/>
      <c r="F33" s="223">
        <f t="shared" si="0"/>
        <v>0</v>
      </c>
    </row>
    <row r="34" spans="1:6" s="219" customFormat="1" ht="12.75">
      <c r="A34" s="214"/>
      <c r="B34" s="226"/>
      <c r="C34" s="227"/>
      <c r="D34" s="218"/>
      <c r="E34" s="228"/>
      <c r="F34" s="229">
        <f>SUM(F25:F33)</f>
        <v>0</v>
      </c>
    </row>
    <row r="35" spans="1:6" s="219" customFormat="1" ht="12.75">
      <c r="A35" s="230"/>
      <c r="B35" s="231" t="s">
        <v>148</v>
      </c>
      <c r="C35" s="230"/>
      <c r="D35" s="232"/>
      <c r="E35" s="233"/>
      <c r="F35" s="233"/>
    </row>
    <row r="36" spans="1:6" s="219" customFormat="1" ht="12.75">
      <c r="A36" s="230">
        <v>1</v>
      </c>
      <c r="B36" s="215" t="s">
        <v>149</v>
      </c>
      <c r="C36" s="230" t="s">
        <v>3</v>
      </c>
      <c r="D36" s="232">
        <v>284</v>
      </c>
      <c r="E36" s="233"/>
      <c r="F36" s="233">
        <f aca="true" t="shared" si="1" ref="F36:F49">D36*E36</f>
        <v>0</v>
      </c>
    </row>
    <row r="37" spans="1:6" s="219" customFormat="1" ht="12.75">
      <c r="A37" s="230">
        <v>2</v>
      </c>
      <c r="B37" s="234" t="s">
        <v>150</v>
      </c>
      <c r="C37" s="230" t="s">
        <v>3</v>
      </c>
      <c r="D37" s="232">
        <v>10</v>
      </c>
      <c r="E37" s="233"/>
      <c r="F37" s="233">
        <f t="shared" si="1"/>
        <v>0</v>
      </c>
    </row>
    <row r="38" spans="1:6" s="219" customFormat="1" ht="12.75">
      <c r="A38" s="230">
        <v>3</v>
      </c>
      <c r="B38" s="234" t="s">
        <v>151</v>
      </c>
      <c r="C38" s="230" t="s">
        <v>3</v>
      </c>
      <c r="D38" s="232">
        <v>127</v>
      </c>
      <c r="E38" s="233"/>
      <c r="F38" s="233">
        <f t="shared" si="1"/>
        <v>0</v>
      </c>
    </row>
    <row r="39" spans="1:6" s="219" customFormat="1" ht="12.75">
      <c r="A39" s="230">
        <v>4</v>
      </c>
      <c r="B39" s="234" t="s">
        <v>152</v>
      </c>
      <c r="C39" s="230" t="s">
        <v>3</v>
      </c>
      <c r="D39" s="232">
        <v>75</v>
      </c>
      <c r="E39" s="233"/>
      <c r="F39" s="233">
        <f t="shared" si="1"/>
        <v>0</v>
      </c>
    </row>
    <row r="40" spans="1:6" s="219" customFormat="1" ht="12.75">
      <c r="A40" s="230">
        <v>5</v>
      </c>
      <c r="B40" s="234" t="s">
        <v>153</v>
      </c>
      <c r="C40" s="230" t="s">
        <v>4</v>
      </c>
      <c r="D40" s="232">
        <v>75</v>
      </c>
      <c r="E40" s="233"/>
      <c r="F40" s="233">
        <f t="shared" si="1"/>
        <v>0</v>
      </c>
    </row>
    <row r="41" spans="1:6" s="219" customFormat="1" ht="12.75">
      <c r="A41" s="230">
        <v>6</v>
      </c>
      <c r="B41" s="234" t="s">
        <v>216</v>
      </c>
      <c r="C41" s="230" t="s">
        <v>4</v>
      </c>
      <c r="D41" s="232">
        <f>D36+D37-D39</f>
        <v>219</v>
      </c>
      <c r="E41" s="233"/>
      <c r="F41" s="233">
        <f t="shared" si="1"/>
        <v>0</v>
      </c>
    </row>
    <row r="42" spans="1:6" s="219" customFormat="1" ht="12.75">
      <c r="A42" s="230">
        <v>8</v>
      </c>
      <c r="B42" s="234" t="s">
        <v>154</v>
      </c>
      <c r="C42" s="230" t="s">
        <v>1</v>
      </c>
      <c r="D42" s="232">
        <v>310</v>
      </c>
      <c r="E42" s="233"/>
      <c r="F42" s="233">
        <f t="shared" si="1"/>
        <v>0</v>
      </c>
    </row>
    <row r="43" spans="1:6" s="219" customFormat="1" ht="12.75">
      <c r="A43" s="230">
        <v>9</v>
      </c>
      <c r="B43" s="234" t="s">
        <v>5</v>
      </c>
      <c r="C43" s="230" t="s">
        <v>6</v>
      </c>
      <c r="D43" s="232">
        <v>6</v>
      </c>
      <c r="E43" s="233"/>
      <c r="F43" s="233">
        <f t="shared" si="1"/>
        <v>0</v>
      </c>
    </row>
    <row r="44" spans="1:6" s="219" customFormat="1" ht="12.75">
      <c r="A44" s="230">
        <v>10</v>
      </c>
      <c r="B44" s="234" t="s">
        <v>155</v>
      </c>
      <c r="C44" s="230" t="s">
        <v>1</v>
      </c>
      <c r="D44" s="232">
        <v>239</v>
      </c>
      <c r="E44" s="233"/>
      <c r="F44" s="233">
        <f t="shared" si="1"/>
        <v>0</v>
      </c>
    </row>
    <row r="45" spans="1:6" s="219" customFormat="1" ht="12.75">
      <c r="A45" s="230">
        <v>11</v>
      </c>
      <c r="B45" s="234" t="s">
        <v>156</v>
      </c>
      <c r="C45" s="230" t="s">
        <v>1</v>
      </c>
      <c r="D45" s="232">
        <v>12</v>
      </c>
      <c r="E45" s="233"/>
      <c r="F45" s="233">
        <f t="shared" si="1"/>
        <v>0</v>
      </c>
    </row>
    <row r="46" spans="1:6" s="219" customFormat="1" ht="12.75">
      <c r="A46" s="230">
        <v>12</v>
      </c>
      <c r="B46" s="234" t="s">
        <v>7</v>
      </c>
      <c r="C46" s="230" t="s">
        <v>1</v>
      </c>
      <c r="D46" s="232">
        <v>5</v>
      </c>
      <c r="E46" s="233"/>
      <c r="F46" s="233">
        <f t="shared" si="1"/>
        <v>0</v>
      </c>
    </row>
    <row r="47" spans="1:6" s="219" customFormat="1" ht="12.75">
      <c r="A47" s="230">
        <v>13</v>
      </c>
      <c r="B47" s="235" t="s">
        <v>157</v>
      </c>
      <c r="C47" s="230" t="s">
        <v>6</v>
      </c>
      <c r="D47" s="232">
        <v>10</v>
      </c>
      <c r="E47" s="233"/>
      <c r="F47" s="233">
        <f t="shared" si="1"/>
        <v>0</v>
      </c>
    </row>
    <row r="48" spans="1:6" s="219" customFormat="1" ht="12.75">
      <c r="A48" s="230">
        <v>14</v>
      </c>
      <c r="B48" s="234" t="s">
        <v>158</v>
      </c>
      <c r="C48" s="230" t="s">
        <v>6</v>
      </c>
      <c r="D48" s="232">
        <v>10</v>
      </c>
      <c r="E48" s="233"/>
      <c r="F48" s="233">
        <f t="shared" si="1"/>
        <v>0</v>
      </c>
    </row>
    <row r="49" spans="1:6" s="219" customFormat="1" ht="12.75">
      <c r="A49" s="230">
        <v>15</v>
      </c>
      <c r="B49" s="234" t="s">
        <v>159</v>
      </c>
      <c r="C49" s="230" t="s">
        <v>6</v>
      </c>
      <c r="D49" s="232">
        <v>10</v>
      </c>
      <c r="E49" s="233"/>
      <c r="F49" s="233">
        <f t="shared" si="1"/>
        <v>0</v>
      </c>
    </row>
    <row r="50" spans="1:6" s="219" customFormat="1" ht="12.75">
      <c r="A50" s="236"/>
      <c r="B50" s="237"/>
      <c r="C50" s="238"/>
      <c r="D50" s="239"/>
      <c r="E50" s="240"/>
      <c r="F50" s="241">
        <f>SUM(F36:F48)</f>
        <v>0</v>
      </c>
    </row>
    <row r="51" spans="1:6" s="219" customFormat="1" ht="14.25">
      <c r="A51" s="386" t="s">
        <v>219</v>
      </c>
      <c r="B51" s="387"/>
      <c r="C51" s="387"/>
      <c r="D51" s="387"/>
      <c r="E51" s="387"/>
      <c r="F51" s="388"/>
    </row>
    <row r="52" spans="1:6" s="219" customFormat="1" ht="12.75">
      <c r="A52" s="214">
        <v>1</v>
      </c>
      <c r="B52" s="242" t="s">
        <v>115</v>
      </c>
      <c r="C52" s="225" t="s">
        <v>1</v>
      </c>
      <c r="D52" s="243">
        <v>100</v>
      </c>
      <c r="E52" s="244"/>
      <c r="F52" s="244">
        <f>D52*E52</f>
        <v>0</v>
      </c>
    </row>
    <row r="53" spans="1:6" s="219" customFormat="1" ht="12.75">
      <c r="A53" s="214">
        <v>2</v>
      </c>
      <c r="B53" s="242" t="s">
        <v>116</v>
      </c>
      <c r="C53" s="225" t="s">
        <v>1</v>
      </c>
      <c r="D53" s="243">
        <v>10</v>
      </c>
      <c r="E53" s="244"/>
      <c r="F53" s="244">
        <f aca="true" t="shared" si="2" ref="F53:F64">D53*E53</f>
        <v>0</v>
      </c>
    </row>
    <row r="54" spans="1:6" s="219" customFormat="1" ht="12.75">
      <c r="A54" s="214">
        <v>3</v>
      </c>
      <c r="B54" s="242" t="s">
        <v>117</v>
      </c>
      <c r="C54" s="225" t="s">
        <v>1</v>
      </c>
      <c r="D54" s="243">
        <v>55</v>
      </c>
      <c r="E54" s="244"/>
      <c r="F54" s="244">
        <f t="shared" si="2"/>
        <v>0</v>
      </c>
    </row>
    <row r="55" spans="1:6" s="219" customFormat="1" ht="12.75">
      <c r="A55" s="214">
        <v>4</v>
      </c>
      <c r="B55" s="242" t="s">
        <v>118</v>
      </c>
      <c r="C55" s="225" t="s">
        <v>1</v>
      </c>
      <c r="D55" s="243">
        <v>20</v>
      </c>
      <c r="E55" s="244"/>
      <c r="F55" s="244">
        <f t="shared" si="2"/>
        <v>0</v>
      </c>
    </row>
    <row r="56" spans="1:6" s="219" customFormat="1" ht="12.75">
      <c r="A56" s="214">
        <v>5</v>
      </c>
      <c r="B56" s="242" t="s">
        <v>119</v>
      </c>
      <c r="C56" s="225" t="s">
        <v>1</v>
      </c>
      <c r="D56" s="243">
        <v>10</v>
      </c>
      <c r="E56" s="244"/>
      <c r="F56" s="244">
        <f t="shared" si="2"/>
        <v>0</v>
      </c>
    </row>
    <row r="57" spans="1:6" s="219" customFormat="1" ht="12.75">
      <c r="A57" s="214">
        <v>6</v>
      </c>
      <c r="B57" s="242" t="s">
        <v>120</v>
      </c>
      <c r="C57" s="225" t="s">
        <v>1</v>
      </c>
      <c r="D57" s="243">
        <v>425</v>
      </c>
      <c r="E57" s="244"/>
      <c r="F57" s="244">
        <f t="shared" si="2"/>
        <v>0</v>
      </c>
    </row>
    <row r="58" spans="1:6" s="219" customFormat="1" ht="12.75">
      <c r="A58" s="214">
        <v>7</v>
      </c>
      <c r="B58" s="242" t="s">
        <v>121</v>
      </c>
      <c r="C58" s="225" t="s">
        <v>1</v>
      </c>
      <c r="D58" s="243">
        <v>210</v>
      </c>
      <c r="E58" s="244"/>
      <c r="F58" s="244">
        <f t="shared" si="2"/>
        <v>0</v>
      </c>
    </row>
    <row r="59" spans="1:6" s="219" customFormat="1" ht="12.75">
      <c r="A59" s="214">
        <v>8</v>
      </c>
      <c r="B59" s="242" t="s">
        <v>220</v>
      </c>
      <c r="C59" s="225" t="s">
        <v>1</v>
      </c>
      <c r="D59" s="243">
        <v>830</v>
      </c>
      <c r="E59" s="244"/>
      <c r="F59" s="244">
        <f t="shared" si="2"/>
        <v>0</v>
      </c>
    </row>
    <row r="60" spans="1:6" s="219" customFormat="1" ht="25.5">
      <c r="A60" s="214">
        <v>9</v>
      </c>
      <c r="B60" s="242" t="s">
        <v>122</v>
      </c>
      <c r="C60" s="225" t="s">
        <v>8</v>
      </c>
      <c r="D60" s="243">
        <v>8</v>
      </c>
      <c r="E60" s="244"/>
      <c r="F60" s="244">
        <f t="shared" si="2"/>
        <v>0</v>
      </c>
    </row>
    <row r="61" spans="1:6" s="219" customFormat="1" ht="12.75">
      <c r="A61" s="214">
        <v>10</v>
      </c>
      <c r="B61" s="242" t="s">
        <v>123</v>
      </c>
      <c r="C61" s="225" t="s">
        <v>8</v>
      </c>
      <c r="D61" s="243">
        <v>10</v>
      </c>
      <c r="E61" s="244"/>
      <c r="F61" s="244">
        <f t="shared" si="2"/>
        <v>0</v>
      </c>
    </row>
    <row r="62" spans="1:6" s="219" customFormat="1" ht="25.5">
      <c r="A62" s="214">
        <v>11</v>
      </c>
      <c r="B62" s="242" t="s">
        <v>124</v>
      </c>
      <c r="C62" s="225" t="s">
        <v>8</v>
      </c>
      <c r="D62" s="243">
        <v>14</v>
      </c>
      <c r="E62" s="244"/>
      <c r="F62" s="244">
        <f t="shared" si="2"/>
        <v>0</v>
      </c>
    </row>
    <row r="63" spans="1:6" s="219" customFormat="1" ht="12.75">
      <c r="A63" s="214">
        <v>12</v>
      </c>
      <c r="B63" s="242" t="s">
        <v>125</v>
      </c>
      <c r="C63" s="225" t="s">
        <v>8</v>
      </c>
      <c r="D63" s="243">
        <v>90</v>
      </c>
      <c r="E63" s="244"/>
      <c r="F63" s="244">
        <f t="shared" si="2"/>
        <v>0</v>
      </c>
    </row>
    <row r="64" spans="1:6" s="219" customFormat="1" ht="25.5">
      <c r="A64" s="214">
        <v>13</v>
      </c>
      <c r="B64" s="242" t="s">
        <v>126</v>
      </c>
      <c r="C64" s="225" t="s">
        <v>8</v>
      </c>
      <c r="D64" s="243">
        <v>2</v>
      </c>
      <c r="E64" s="244"/>
      <c r="F64" s="244">
        <f t="shared" si="2"/>
        <v>0</v>
      </c>
    </row>
    <row r="65" spans="1:6" s="219" customFormat="1" ht="12.75">
      <c r="A65" s="214"/>
      <c r="B65" s="242"/>
      <c r="C65" s="225"/>
      <c r="D65" s="243"/>
      <c r="E65" s="244"/>
      <c r="F65" s="245">
        <f>SUM(F52:F64)</f>
        <v>0</v>
      </c>
    </row>
    <row r="66" spans="1:6" s="3" customFormat="1" ht="12.75">
      <c r="A66" s="361" t="s">
        <v>269</v>
      </c>
      <c r="B66" s="362"/>
      <c r="C66" s="362"/>
      <c r="D66" s="362"/>
      <c r="E66" s="363"/>
      <c r="F66" s="61">
        <f>F65+F34+F23+F20+F13+F8+F50</f>
        <v>0</v>
      </c>
    </row>
    <row r="67" spans="1:6" s="3" customFormat="1" ht="12.75">
      <c r="A67" s="160"/>
      <c r="B67" s="161"/>
      <c r="C67" s="196"/>
      <c r="D67" s="200"/>
      <c r="E67" s="160"/>
      <c r="F67" s="162"/>
    </row>
    <row r="68" spans="1:6" s="3" customFormat="1" ht="12.75">
      <c r="A68" s="160"/>
      <c r="B68" s="160"/>
      <c r="C68" s="197"/>
      <c r="D68" s="201"/>
      <c r="E68" s="160"/>
      <c r="F68" s="162"/>
    </row>
  </sheetData>
  <sheetProtection/>
  <mergeCells count="3">
    <mergeCell ref="A4:F4"/>
    <mergeCell ref="A51:F51"/>
    <mergeCell ref="A66:E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" sqref="B1"/>
    </sheetView>
  </sheetViews>
  <sheetFormatPr defaultColWidth="9.8515625" defaultRowHeight="15"/>
  <cols>
    <col min="1" max="1" width="14.28125" style="3" customWidth="1"/>
    <col min="2" max="2" width="46.421875" style="5" customWidth="1"/>
    <col min="3" max="3" width="9.28125" style="3" bestFit="1" customWidth="1"/>
    <col min="4" max="4" width="12.7109375" style="104" customWidth="1"/>
    <col min="5" max="5" width="11.421875" style="6" customWidth="1"/>
    <col min="6" max="6" width="9.57421875" style="6" bestFit="1" customWidth="1"/>
    <col min="7" max="248" width="9.140625" style="3" customWidth="1"/>
    <col min="249" max="249" width="14.28125" style="3" customWidth="1"/>
    <col min="250" max="250" width="46.421875" style="3" customWidth="1"/>
    <col min="251" max="251" width="9.28125" style="3" bestFit="1" customWidth="1"/>
    <col min="252" max="252" width="12.7109375" style="3" customWidth="1"/>
    <col min="253" max="253" width="11.421875" style="3" customWidth="1"/>
    <col min="254" max="254" width="9.57421875" style="3" bestFit="1" customWidth="1"/>
    <col min="255" max="255" width="11.28125" style="3" customWidth="1"/>
    <col min="256" max="16384" width="9.8515625" style="3" customWidth="1"/>
  </cols>
  <sheetData>
    <row r="1" ht="12.75">
      <c r="B1" s="5" t="s">
        <v>288</v>
      </c>
    </row>
    <row r="2" spans="1:6" s="105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2" customFormat="1" ht="12.75">
      <c r="A3" s="10">
        <v>1</v>
      </c>
      <c r="B3" s="49">
        <v>2</v>
      </c>
      <c r="C3" s="10">
        <v>3</v>
      </c>
      <c r="D3" s="35">
        <v>4</v>
      </c>
      <c r="E3" s="35">
        <v>5</v>
      </c>
      <c r="F3" s="35">
        <v>6</v>
      </c>
    </row>
    <row r="4" spans="1:6" ht="12.75">
      <c r="A4" s="10">
        <v>1</v>
      </c>
      <c r="B4" s="57" t="s">
        <v>87</v>
      </c>
      <c r="C4" s="73" t="s">
        <v>142</v>
      </c>
      <c r="D4" s="103">
        <v>5943.12</v>
      </c>
      <c r="E4" s="56"/>
      <c r="F4" s="74">
        <f>D4*E4</f>
        <v>0</v>
      </c>
    </row>
    <row r="5" spans="1:6" ht="12.75">
      <c r="A5" s="361" t="s">
        <v>269</v>
      </c>
      <c r="B5" s="362"/>
      <c r="C5" s="362"/>
      <c r="D5" s="362"/>
      <c r="E5" s="363"/>
      <c r="F5" s="61">
        <f>SUM(F4:F4)</f>
        <v>0</v>
      </c>
    </row>
    <row r="7" ht="12.75">
      <c r="B7" s="72"/>
    </row>
  </sheetData>
  <sheetProtection/>
  <mergeCells count="1">
    <mergeCell ref="A5:E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1" sqref="B1"/>
    </sheetView>
  </sheetViews>
  <sheetFormatPr defaultColWidth="9.8515625" defaultRowHeight="15"/>
  <cols>
    <col min="1" max="1" width="9.7109375" style="147" customWidth="1"/>
    <col min="2" max="2" width="52.421875" style="147" customWidth="1"/>
    <col min="3" max="3" width="9.140625" style="147" customWidth="1"/>
    <col min="4" max="4" width="11.421875" style="147" customWidth="1"/>
    <col min="5" max="248" width="9.140625" style="147" customWidth="1"/>
    <col min="249" max="249" width="9.7109375" style="147" customWidth="1"/>
    <col min="250" max="250" width="48.140625" style="147" customWidth="1"/>
    <col min="251" max="251" width="9.140625" style="147" customWidth="1"/>
    <col min="252" max="252" width="11.421875" style="147" customWidth="1"/>
    <col min="253" max="254" width="9.140625" style="147" customWidth="1"/>
    <col min="255" max="255" width="11.28125" style="147" customWidth="1"/>
    <col min="256" max="16384" width="9.8515625" style="147" customWidth="1"/>
  </cols>
  <sheetData>
    <row r="1" ht="12.75">
      <c r="B1" s="147" t="s">
        <v>289</v>
      </c>
    </row>
    <row r="2" spans="1:6" s="140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146" customFormat="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</row>
    <row r="4" spans="1:6" s="146" customFormat="1" ht="15.75">
      <c r="A4" s="389" t="s">
        <v>234</v>
      </c>
      <c r="B4" s="390"/>
      <c r="C4" s="390"/>
      <c r="D4" s="390"/>
      <c r="E4" s="390"/>
      <c r="F4" s="391"/>
    </row>
    <row r="5" spans="1:6" ht="15.75" customHeight="1">
      <c r="A5" s="10">
        <v>1</v>
      </c>
      <c r="B5" s="11" t="s">
        <v>68</v>
      </c>
      <c r="C5" s="10" t="s">
        <v>4</v>
      </c>
      <c r="D5" s="12">
        <v>624</v>
      </c>
      <c r="E5" s="109"/>
      <c r="F5" s="109">
        <f aca="true" t="shared" si="0" ref="F5:F10">SUM(D5*E5)</f>
        <v>0</v>
      </c>
    </row>
    <row r="6" spans="1:6" ht="15.75" customHeight="1">
      <c r="A6" s="10">
        <v>2</v>
      </c>
      <c r="B6" s="11" t="s">
        <v>56</v>
      </c>
      <c r="C6" s="10" t="s">
        <v>4</v>
      </c>
      <c r="D6" s="12">
        <v>474</v>
      </c>
      <c r="E6" s="109"/>
      <c r="F6" s="109">
        <f t="shared" si="0"/>
        <v>0</v>
      </c>
    </row>
    <row r="7" spans="1:6" ht="12.75">
      <c r="A7" s="10">
        <v>3</v>
      </c>
      <c r="B7" s="57" t="s">
        <v>164</v>
      </c>
      <c r="C7" s="10" t="s">
        <v>4</v>
      </c>
      <c r="D7" s="12">
        <v>474</v>
      </c>
      <c r="E7" s="109"/>
      <c r="F7" s="109">
        <f t="shared" si="0"/>
        <v>0</v>
      </c>
    </row>
    <row r="8" spans="1:6" ht="12.75">
      <c r="A8" s="10">
        <v>4</v>
      </c>
      <c r="B8" s="57" t="s">
        <v>165</v>
      </c>
      <c r="C8" s="10" t="s">
        <v>4</v>
      </c>
      <c r="D8" s="12">
        <v>150</v>
      </c>
      <c r="E8" s="109"/>
      <c r="F8" s="109">
        <f t="shared" si="0"/>
        <v>0</v>
      </c>
    </row>
    <row r="9" spans="1:6" ht="12.75">
      <c r="A9" s="10">
        <v>5</v>
      </c>
      <c r="B9" s="57" t="s">
        <v>166</v>
      </c>
      <c r="C9" s="10" t="s">
        <v>4</v>
      </c>
      <c r="D9" s="12">
        <v>312</v>
      </c>
      <c r="E9" s="109"/>
      <c r="F9" s="109">
        <f t="shared" si="0"/>
        <v>0</v>
      </c>
    </row>
    <row r="10" spans="1:6" ht="12.75">
      <c r="A10" s="10">
        <v>6</v>
      </c>
      <c r="B10" s="13" t="s">
        <v>167</v>
      </c>
      <c r="C10" s="14" t="s">
        <v>53</v>
      </c>
      <c r="D10" s="15">
        <v>25</v>
      </c>
      <c r="E10" s="109"/>
      <c r="F10" s="109">
        <f t="shared" si="0"/>
        <v>0</v>
      </c>
    </row>
    <row r="11" spans="1:6" ht="12.75">
      <c r="A11" s="361" t="s">
        <v>269</v>
      </c>
      <c r="B11" s="362"/>
      <c r="C11" s="362"/>
      <c r="D11" s="362"/>
      <c r="E11" s="363"/>
      <c r="F11" s="34">
        <f>SUM(F5:F10)</f>
        <v>0</v>
      </c>
    </row>
    <row r="13" ht="12.75">
      <c r="F13" s="149"/>
    </row>
    <row r="14" ht="12.75">
      <c r="A14" s="194"/>
    </row>
  </sheetData>
  <sheetProtection/>
  <mergeCells count="2">
    <mergeCell ref="A11:E11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" sqref="B1"/>
    </sheetView>
  </sheetViews>
  <sheetFormatPr defaultColWidth="13.421875" defaultRowHeight="15"/>
  <cols>
    <col min="1" max="1" width="10.00390625" style="147" customWidth="1"/>
    <col min="2" max="2" width="53.421875" style="147" customWidth="1"/>
    <col min="3" max="3" width="9.140625" style="147" customWidth="1"/>
    <col min="4" max="4" width="11.421875" style="147" customWidth="1"/>
    <col min="5" max="242" width="9.140625" style="147" customWidth="1"/>
    <col min="243" max="243" width="10.00390625" style="147" customWidth="1"/>
    <col min="244" max="244" width="53.421875" style="147" customWidth="1"/>
    <col min="245" max="245" width="9.140625" style="147" customWidth="1"/>
    <col min="246" max="246" width="11.421875" style="147" customWidth="1"/>
    <col min="247" max="248" width="9.140625" style="147" customWidth="1"/>
    <col min="249" max="249" width="11.28125" style="147" customWidth="1"/>
    <col min="250" max="250" width="9.8515625" style="147" customWidth="1"/>
    <col min="251" max="251" width="11.140625" style="147" customWidth="1"/>
    <col min="252" max="252" width="9.8515625" style="147" customWidth="1"/>
    <col min="253" max="253" width="12.421875" style="147" customWidth="1"/>
    <col min="254" max="254" width="9.8515625" style="147" customWidth="1"/>
    <col min="255" max="255" width="10.28125" style="147" customWidth="1"/>
    <col min="256" max="16384" width="13.421875" style="147" customWidth="1"/>
  </cols>
  <sheetData>
    <row r="1" ht="12.75">
      <c r="B1" s="147" t="s">
        <v>290</v>
      </c>
    </row>
    <row r="2" spans="1:6" s="140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146" customFormat="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</row>
    <row r="4" spans="1:6" ht="14.25">
      <c r="A4" s="358" t="s">
        <v>232</v>
      </c>
      <c r="B4" s="359"/>
      <c r="C4" s="359"/>
      <c r="D4" s="359"/>
      <c r="E4" s="359"/>
      <c r="F4" s="360"/>
    </row>
    <row r="5" spans="1:6" ht="12.75">
      <c r="A5" s="30"/>
      <c r="B5" s="8"/>
      <c r="C5" s="113"/>
      <c r="D5" s="113"/>
      <c r="E5" s="116"/>
      <c r="F5" s="116"/>
    </row>
    <row r="6" spans="1:6" ht="12.75">
      <c r="A6" s="30">
        <v>1</v>
      </c>
      <c r="B6" s="189" t="s">
        <v>168</v>
      </c>
      <c r="C6" s="10" t="s">
        <v>169</v>
      </c>
      <c r="D6" s="10">
        <v>0.6</v>
      </c>
      <c r="E6" s="111"/>
      <c r="F6" s="109">
        <f>E6*D6</f>
        <v>0</v>
      </c>
    </row>
    <row r="7" spans="1:6" ht="12.75">
      <c r="A7" s="30">
        <v>2</v>
      </c>
      <c r="B7" s="190" t="s">
        <v>224</v>
      </c>
      <c r="C7" s="10" t="s">
        <v>3</v>
      </c>
      <c r="D7" s="10">
        <v>240</v>
      </c>
      <c r="E7" s="111"/>
      <c r="F7" s="109">
        <f aca="true" t="shared" si="0" ref="F7:F23">E7*D7</f>
        <v>0</v>
      </c>
    </row>
    <row r="8" spans="1:6" ht="12.75">
      <c r="A8" s="30">
        <v>3</v>
      </c>
      <c r="B8" s="192" t="s">
        <v>170</v>
      </c>
      <c r="C8" s="10" t="s">
        <v>1</v>
      </c>
      <c r="D8" s="10">
        <v>600</v>
      </c>
      <c r="E8" s="111"/>
      <c r="F8" s="109">
        <f t="shared" si="0"/>
        <v>0</v>
      </c>
    </row>
    <row r="9" spans="1:6" ht="27.75" customHeight="1">
      <c r="A9" s="30">
        <v>4</v>
      </c>
      <c r="B9" s="189" t="s">
        <v>223</v>
      </c>
      <c r="C9" s="10" t="s">
        <v>8</v>
      </c>
      <c r="D9" s="10">
        <v>2</v>
      </c>
      <c r="E9" s="111"/>
      <c r="F9" s="109">
        <f t="shared" si="0"/>
        <v>0</v>
      </c>
    </row>
    <row r="10" spans="1:6" ht="18" customHeight="1">
      <c r="A10" s="30">
        <v>5</v>
      </c>
      <c r="B10" s="191" t="s">
        <v>171</v>
      </c>
      <c r="C10" s="10" t="s">
        <v>8</v>
      </c>
      <c r="D10" s="10">
        <v>4</v>
      </c>
      <c r="E10" s="111"/>
      <c r="F10" s="109">
        <f t="shared" si="0"/>
        <v>0</v>
      </c>
    </row>
    <row r="11" spans="1:6" ht="12.75">
      <c r="A11" s="193">
        <v>6</v>
      </c>
      <c r="B11" s="23" t="s">
        <v>226</v>
      </c>
      <c r="C11" s="10" t="s">
        <v>1</v>
      </c>
      <c r="D11" s="10">
        <v>16</v>
      </c>
      <c r="E11" s="111"/>
      <c r="F11" s="109">
        <f t="shared" si="0"/>
        <v>0</v>
      </c>
    </row>
    <row r="12" spans="1:6" ht="12.75">
      <c r="A12" s="193">
        <v>7</v>
      </c>
      <c r="B12" s="23" t="s">
        <v>225</v>
      </c>
      <c r="C12" s="10" t="s">
        <v>1</v>
      </c>
      <c r="D12" s="10">
        <v>1890</v>
      </c>
      <c r="E12" s="171"/>
      <c r="F12" s="109">
        <f t="shared" si="0"/>
        <v>0</v>
      </c>
    </row>
    <row r="13" spans="1:6" ht="25.5">
      <c r="A13" s="193">
        <v>9</v>
      </c>
      <c r="B13" s="57" t="s">
        <v>227</v>
      </c>
      <c r="C13" s="10" t="s">
        <v>1</v>
      </c>
      <c r="D13" s="10">
        <v>18</v>
      </c>
      <c r="E13" s="308"/>
      <c r="F13" s="109">
        <f t="shared" si="0"/>
        <v>0</v>
      </c>
    </row>
    <row r="14" spans="1:6" ht="25.5">
      <c r="A14" s="193">
        <v>10</v>
      </c>
      <c r="B14" s="57" t="s">
        <v>228</v>
      </c>
      <c r="C14" s="10" t="s">
        <v>1</v>
      </c>
      <c r="D14" s="10">
        <v>60</v>
      </c>
      <c r="E14" s="308"/>
      <c r="F14" s="109">
        <f t="shared" si="0"/>
        <v>0</v>
      </c>
    </row>
    <row r="15" spans="1:6" ht="25.5">
      <c r="A15" s="193">
        <v>11</v>
      </c>
      <c r="B15" s="57" t="s">
        <v>172</v>
      </c>
      <c r="C15" s="10" t="s">
        <v>8</v>
      </c>
      <c r="D15" s="10">
        <v>3</v>
      </c>
      <c r="E15" s="308"/>
      <c r="F15" s="109">
        <f t="shared" si="0"/>
        <v>0</v>
      </c>
    </row>
    <row r="16" spans="1:6" ht="12.75">
      <c r="A16" s="193">
        <v>13</v>
      </c>
      <c r="B16" s="116" t="s">
        <v>173</v>
      </c>
      <c r="C16" s="10" t="s">
        <v>24</v>
      </c>
      <c r="D16" s="10">
        <v>30</v>
      </c>
      <c r="E16" s="111"/>
      <c r="F16" s="109">
        <f t="shared" si="0"/>
        <v>0</v>
      </c>
    </row>
    <row r="17" spans="1:6" ht="12.75">
      <c r="A17" s="193">
        <v>14</v>
      </c>
      <c r="B17" s="23" t="s">
        <v>174</v>
      </c>
      <c r="C17" s="10" t="s">
        <v>1</v>
      </c>
      <c r="D17" s="10">
        <v>600</v>
      </c>
      <c r="E17" s="111"/>
      <c r="F17" s="109">
        <f t="shared" si="0"/>
        <v>0</v>
      </c>
    </row>
    <row r="18" spans="1:6" ht="12.75">
      <c r="A18" s="193">
        <v>15</v>
      </c>
      <c r="B18" s="116" t="s">
        <v>175</v>
      </c>
      <c r="C18" s="10" t="s">
        <v>3</v>
      </c>
      <c r="D18" s="10">
        <v>240</v>
      </c>
      <c r="E18" s="111"/>
      <c r="F18" s="109">
        <f t="shared" si="0"/>
        <v>0</v>
      </c>
    </row>
    <row r="19" spans="1:6" ht="12.75">
      <c r="A19" s="30">
        <v>16</v>
      </c>
      <c r="B19" s="116" t="s">
        <v>176</v>
      </c>
      <c r="C19" s="10" t="s">
        <v>8</v>
      </c>
      <c r="D19" s="10">
        <v>6</v>
      </c>
      <c r="E19" s="111"/>
      <c r="F19" s="109">
        <f t="shared" si="0"/>
        <v>0</v>
      </c>
    </row>
    <row r="20" spans="1:6" ht="12.75">
      <c r="A20" s="30">
        <v>17</v>
      </c>
      <c r="B20" s="23" t="s">
        <v>177</v>
      </c>
      <c r="C20" s="10" t="s">
        <v>8</v>
      </c>
      <c r="D20" s="10">
        <v>6</v>
      </c>
      <c r="E20" s="111"/>
      <c r="F20" s="109">
        <f t="shared" si="0"/>
        <v>0</v>
      </c>
    </row>
    <row r="21" spans="1:6" ht="12.75">
      <c r="A21" s="30">
        <v>18</v>
      </c>
      <c r="B21" s="116" t="s">
        <v>178</v>
      </c>
      <c r="C21" s="10" t="s">
        <v>8</v>
      </c>
      <c r="D21" s="10">
        <v>8</v>
      </c>
      <c r="E21" s="111"/>
      <c r="F21" s="109">
        <f t="shared" si="0"/>
        <v>0</v>
      </c>
    </row>
    <row r="22" spans="1:6" ht="12.75">
      <c r="A22" s="30">
        <v>19</v>
      </c>
      <c r="B22" s="116" t="s">
        <v>179</v>
      </c>
      <c r="C22" s="10" t="s">
        <v>180</v>
      </c>
      <c r="D22" s="10">
        <v>6</v>
      </c>
      <c r="E22" s="111"/>
      <c r="F22" s="109">
        <f t="shared" si="0"/>
        <v>0</v>
      </c>
    </row>
    <row r="23" spans="1:6" ht="12.75">
      <c r="A23" s="30">
        <v>20</v>
      </c>
      <c r="B23" s="116" t="s">
        <v>181</v>
      </c>
      <c r="C23" s="10" t="s">
        <v>180</v>
      </c>
      <c r="D23" s="10">
        <v>6</v>
      </c>
      <c r="E23" s="111"/>
      <c r="F23" s="109">
        <f t="shared" si="0"/>
        <v>0</v>
      </c>
    </row>
    <row r="24" spans="1:6" ht="12.75">
      <c r="A24" s="361" t="s">
        <v>269</v>
      </c>
      <c r="B24" s="362"/>
      <c r="C24" s="362"/>
      <c r="D24" s="362"/>
      <c r="E24" s="363"/>
      <c r="F24" s="34">
        <f>SUM(F4:F23)</f>
        <v>0</v>
      </c>
    </row>
    <row r="26" ht="12.75">
      <c r="F26" s="149"/>
    </row>
  </sheetData>
  <sheetProtection/>
  <mergeCells count="2">
    <mergeCell ref="A24:E24"/>
    <mergeCell ref="A4:F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28125" style="67" customWidth="1"/>
    <col min="2" max="2" width="53.7109375" style="67" customWidth="1"/>
    <col min="3" max="3" width="9.140625" style="67" customWidth="1"/>
    <col min="4" max="4" width="13.28125" style="67" customWidth="1"/>
    <col min="5" max="5" width="9.140625" style="67" customWidth="1"/>
    <col min="6" max="6" width="9.421875" style="67" bestFit="1" customWidth="1"/>
    <col min="7" max="241" width="9.140625" style="67" customWidth="1"/>
    <col min="242" max="242" width="7.28125" style="67" customWidth="1"/>
    <col min="243" max="243" width="53.7109375" style="67" customWidth="1"/>
    <col min="244" max="244" width="9.140625" style="67" customWidth="1"/>
    <col min="245" max="245" width="13.28125" style="67" customWidth="1"/>
    <col min="246" max="247" width="9.140625" style="67" customWidth="1"/>
    <col min="248" max="248" width="13.28125" style="67" customWidth="1"/>
    <col min="249" max="249" width="9.8515625" style="67" customWidth="1"/>
    <col min="250" max="250" width="9.140625" style="67" customWidth="1"/>
    <col min="251" max="251" width="9.8515625" style="67" customWidth="1"/>
    <col min="252" max="252" width="12.421875" style="67" customWidth="1"/>
    <col min="253" max="253" width="9.8515625" style="67" customWidth="1"/>
    <col min="254" max="254" width="11.8515625" style="67" customWidth="1"/>
    <col min="255" max="255" width="13.421875" style="67" customWidth="1"/>
    <col min="256" max="16384" width="9.140625" style="67" customWidth="1"/>
  </cols>
  <sheetData>
    <row r="1" ht="12.75">
      <c r="B1" s="67" t="s">
        <v>291</v>
      </c>
    </row>
    <row r="2" spans="1:6" s="140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53" customFormat="1" ht="12.7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6" s="53" customFormat="1" ht="14.25">
      <c r="A4" s="392" t="s">
        <v>233</v>
      </c>
      <c r="B4" s="393"/>
      <c r="C4" s="393"/>
      <c r="D4" s="393"/>
      <c r="E4" s="393"/>
      <c r="F4" s="394"/>
    </row>
    <row r="5" spans="1:6" ht="13.5">
      <c r="A5" s="175"/>
      <c r="B5" s="176" t="s">
        <v>182</v>
      </c>
      <c r="C5" s="177"/>
      <c r="D5" s="178"/>
      <c r="E5" s="23"/>
      <c r="F5" s="23"/>
    </row>
    <row r="6" spans="1:6" ht="12.75">
      <c r="A6" s="10">
        <v>1</v>
      </c>
      <c r="B6" s="11" t="s">
        <v>68</v>
      </c>
      <c r="C6" s="10" t="s">
        <v>3</v>
      </c>
      <c r="D6" s="179">
        <v>447</v>
      </c>
      <c r="E6" s="24"/>
      <c r="F6" s="24">
        <f>D6*E6</f>
        <v>0</v>
      </c>
    </row>
    <row r="7" spans="1:6" ht="25.5">
      <c r="A7" s="10">
        <f>A6+1</f>
        <v>2</v>
      </c>
      <c r="B7" s="11" t="s">
        <v>183</v>
      </c>
      <c r="C7" s="10" t="s">
        <v>3</v>
      </c>
      <c r="D7" s="179">
        <v>24</v>
      </c>
      <c r="E7" s="24"/>
      <c r="F7" s="24">
        <f aca="true" t="shared" si="0" ref="F7:F50">D7*E7</f>
        <v>0</v>
      </c>
    </row>
    <row r="8" spans="1:6" ht="12.75">
      <c r="A8" s="10">
        <f aca="true" t="shared" si="1" ref="A8:A23">A7+1</f>
        <v>3</v>
      </c>
      <c r="B8" s="11" t="s">
        <v>151</v>
      </c>
      <c r="C8" s="10" t="s">
        <v>3</v>
      </c>
      <c r="D8" s="179">
        <f>D6+D7-D10</f>
        <v>61</v>
      </c>
      <c r="E8" s="24"/>
      <c r="F8" s="24">
        <f t="shared" si="0"/>
        <v>0</v>
      </c>
    </row>
    <row r="9" spans="1:6" ht="14.25" customHeight="1">
      <c r="A9" s="10">
        <f t="shared" si="1"/>
        <v>4</v>
      </c>
      <c r="B9" s="11" t="s">
        <v>229</v>
      </c>
      <c r="C9" s="10" t="s">
        <v>3</v>
      </c>
      <c r="D9" s="179">
        <v>81</v>
      </c>
      <c r="E9" s="24"/>
      <c r="F9" s="24">
        <f t="shared" si="0"/>
        <v>0</v>
      </c>
    </row>
    <row r="10" spans="1:6" ht="14.25" customHeight="1">
      <c r="A10" s="10">
        <v>6</v>
      </c>
      <c r="B10" s="13" t="s">
        <v>230</v>
      </c>
      <c r="C10" s="14" t="s">
        <v>4</v>
      </c>
      <c r="D10" s="15">
        <v>410</v>
      </c>
      <c r="E10" s="24"/>
      <c r="F10" s="24">
        <f t="shared" si="0"/>
        <v>0</v>
      </c>
    </row>
    <row r="11" spans="1:6" ht="14.25" customHeight="1">
      <c r="A11" s="163">
        <v>8</v>
      </c>
      <c r="B11" s="23" t="s">
        <v>231</v>
      </c>
      <c r="C11" s="180" t="s">
        <v>6</v>
      </c>
      <c r="D11" s="15">
        <v>5</v>
      </c>
      <c r="E11" s="24"/>
      <c r="F11" s="24">
        <f t="shared" si="0"/>
        <v>0</v>
      </c>
    </row>
    <row r="12" spans="1:6" ht="14.25" customHeight="1">
      <c r="A12" s="163">
        <f t="shared" si="1"/>
        <v>9</v>
      </c>
      <c r="B12" s="23" t="s">
        <v>184</v>
      </c>
      <c r="C12" s="180" t="s">
        <v>6</v>
      </c>
      <c r="D12" s="15">
        <v>2</v>
      </c>
      <c r="E12" s="24"/>
      <c r="F12" s="24">
        <f t="shared" si="0"/>
        <v>0</v>
      </c>
    </row>
    <row r="13" spans="1:6" ht="14.25" customHeight="1">
      <c r="A13" s="163">
        <f t="shared" si="1"/>
        <v>10</v>
      </c>
      <c r="B13" s="23" t="s">
        <v>185</v>
      </c>
      <c r="C13" s="180" t="s">
        <v>6</v>
      </c>
      <c r="D13" s="15">
        <v>2</v>
      </c>
      <c r="E13" s="24"/>
      <c r="F13" s="24">
        <f t="shared" si="0"/>
        <v>0</v>
      </c>
    </row>
    <row r="14" spans="1:6" ht="14.25" customHeight="1">
      <c r="A14" s="10">
        <f t="shared" si="1"/>
        <v>11</v>
      </c>
      <c r="B14" s="26" t="s">
        <v>186</v>
      </c>
      <c r="C14" s="14" t="s">
        <v>6</v>
      </c>
      <c r="D14" s="15">
        <v>1</v>
      </c>
      <c r="E14" s="24"/>
      <c r="F14" s="24">
        <f t="shared" si="0"/>
        <v>0</v>
      </c>
    </row>
    <row r="15" spans="1:6" ht="14.25" customHeight="1">
      <c r="A15" s="10"/>
      <c r="B15" s="26"/>
      <c r="C15" s="14"/>
      <c r="D15" s="15"/>
      <c r="E15" s="24"/>
      <c r="F15" s="24"/>
    </row>
    <row r="16" spans="1:6" ht="14.25" customHeight="1">
      <c r="A16" s="10"/>
      <c r="B16" s="181" t="s">
        <v>187</v>
      </c>
      <c r="C16" s="14"/>
      <c r="D16" s="182"/>
      <c r="E16" s="24"/>
      <c r="F16" s="24"/>
    </row>
    <row r="17" spans="1:6" ht="14.25" customHeight="1">
      <c r="A17" s="10">
        <f t="shared" si="1"/>
        <v>1</v>
      </c>
      <c r="B17" s="11" t="s">
        <v>5</v>
      </c>
      <c r="C17" s="10" t="s">
        <v>6</v>
      </c>
      <c r="D17" s="165">
        <v>4</v>
      </c>
      <c r="E17" s="24"/>
      <c r="F17" s="24">
        <f t="shared" si="0"/>
        <v>0</v>
      </c>
    </row>
    <row r="18" spans="1:6" ht="14.25" customHeight="1">
      <c r="A18" s="10">
        <f t="shared" si="1"/>
        <v>2</v>
      </c>
      <c r="B18" s="11" t="s">
        <v>188</v>
      </c>
      <c r="C18" s="10" t="s">
        <v>6</v>
      </c>
      <c r="D18" s="165">
        <v>1</v>
      </c>
      <c r="E18" s="24"/>
      <c r="F18" s="24">
        <f t="shared" si="0"/>
        <v>0</v>
      </c>
    </row>
    <row r="19" spans="1:6" ht="14.25" customHeight="1">
      <c r="A19" s="10">
        <f t="shared" si="1"/>
        <v>3</v>
      </c>
      <c r="B19" s="11" t="s">
        <v>17</v>
      </c>
      <c r="C19" s="10" t="s">
        <v>1</v>
      </c>
      <c r="D19" s="165">
        <v>169</v>
      </c>
      <c r="E19" s="24"/>
      <c r="F19" s="24">
        <f t="shared" si="0"/>
        <v>0</v>
      </c>
    </row>
    <row r="20" spans="1:6" ht="14.25" customHeight="1">
      <c r="A20" s="10">
        <f t="shared" si="1"/>
        <v>4</v>
      </c>
      <c r="B20" s="11" t="s">
        <v>18</v>
      </c>
      <c r="C20" s="10" t="s">
        <v>6</v>
      </c>
      <c r="D20" s="165">
        <v>2</v>
      </c>
      <c r="E20" s="24"/>
      <c r="F20" s="24">
        <f t="shared" si="0"/>
        <v>0</v>
      </c>
    </row>
    <row r="21" spans="1:6" ht="14.25" customHeight="1">
      <c r="A21" s="10">
        <f t="shared" si="1"/>
        <v>5</v>
      </c>
      <c r="B21" s="11" t="s">
        <v>19</v>
      </c>
      <c r="C21" s="10" t="s">
        <v>6</v>
      </c>
      <c r="D21" s="165">
        <v>2</v>
      </c>
      <c r="E21" s="24"/>
      <c r="F21" s="24">
        <f t="shared" si="0"/>
        <v>0</v>
      </c>
    </row>
    <row r="22" spans="1:6" ht="12.75">
      <c r="A22" s="10">
        <f t="shared" si="1"/>
        <v>6</v>
      </c>
      <c r="B22" s="26" t="s">
        <v>146</v>
      </c>
      <c r="C22" s="76" t="s">
        <v>1</v>
      </c>
      <c r="D22" s="15">
        <v>169</v>
      </c>
      <c r="E22" s="24"/>
      <c r="F22" s="24">
        <f t="shared" si="0"/>
        <v>0</v>
      </c>
    </row>
    <row r="23" spans="1:6" ht="12.75">
      <c r="A23" s="10">
        <f t="shared" si="1"/>
        <v>7</v>
      </c>
      <c r="B23" s="27" t="s">
        <v>147</v>
      </c>
      <c r="C23" s="14" t="s">
        <v>1</v>
      </c>
      <c r="D23" s="15">
        <v>169</v>
      </c>
      <c r="E23" s="24"/>
      <c r="F23" s="24">
        <f t="shared" si="0"/>
        <v>0</v>
      </c>
    </row>
    <row r="24" spans="1:6" ht="12.75">
      <c r="A24" s="17"/>
      <c r="B24" s="183"/>
      <c r="C24" s="184"/>
      <c r="D24" s="185"/>
      <c r="E24" s="24"/>
      <c r="F24" s="24"/>
    </row>
    <row r="25" spans="1:6" ht="12.75">
      <c r="A25" s="17"/>
      <c r="B25" s="186" t="s">
        <v>189</v>
      </c>
      <c r="C25" s="17"/>
      <c r="D25" s="187"/>
      <c r="E25" s="24"/>
      <c r="F25" s="24"/>
    </row>
    <row r="26" spans="1:6" ht="12.75">
      <c r="A26" s="17">
        <v>1</v>
      </c>
      <c r="B26" s="16" t="s">
        <v>190</v>
      </c>
      <c r="C26" s="10" t="s">
        <v>3</v>
      </c>
      <c r="D26" s="188">
        <v>3.6</v>
      </c>
      <c r="E26" s="24"/>
      <c r="F26" s="24">
        <f t="shared" si="0"/>
        <v>0</v>
      </c>
    </row>
    <row r="27" spans="1:6" ht="12.75">
      <c r="A27" s="17">
        <f>A26+1</f>
        <v>2</v>
      </c>
      <c r="B27" s="16" t="s">
        <v>191</v>
      </c>
      <c r="C27" s="14" t="s">
        <v>23</v>
      </c>
      <c r="D27" s="188">
        <v>20.2</v>
      </c>
      <c r="E27" s="24"/>
      <c r="F27" s="24">
        <f t="shared" si="0"/>
        <v>0</v>
      </c>
    </row>
    <row r="28" spans="1:6" ht="12.75">
      <c r="A28" s="17">
        <f aca="true" t="shared" si="2" ref="A28:A36">A27+1</f>
        <v>3</v>
      </c>
      <c r="B28" s="16" t="s">
        <v>192</v>
      </c>
      <c r="C28" s="14" t="s">
        <v>4</v>
      </c>
      <c r="D28" s="188">
        <v>1.2</v>
      </c>
      <c r="E28" s="24"/>
      <c r="F28" s="24">
        <f t="shared" si="0"/>
        <v>0</v>
      </c>
    </row>
    <row r="29" spans="1:6" ht="12.75">
      <c r="A29" s="17">
        <f t="shared" si="2"/>
        <v>4</v>
      </c>
      <c r="B29" s="16" t="s">
        <v>193</v>
      </c>
      <c r="C29" s="17" t="s">
        <v>6</v>
      </c>
      <c r="D29" s="187">
        <v>1</v>
      </c>
      <c r="E29" s="297"/>
      <c r="F29" s="24">
        <f t="shared" si="0"/>
        <v>0</v>
      </c>
    </row>
    <row r="30" spans="1:6" ht="12.75">
      <c r="A30" s="17">
        <f t="shared" si="2"/>
        <v>5</v>
      </c>
      <c r="B30" s="16" t="s">
        <v>194</v>
      </c>
      <c r="C30" s="17" t="s">
        <v>24</v>
      </c>
      <c r="D30" s="187">
        <v>80</v>
      </c>
      <c r="E30" s="24"/>
      <c r="F30" s="24">
        <f t="shared" si="0"/>
        <v>0</v>
      </c>
    </row>
    <row r="31" spans="1:6" ht="12.75">
      <c r="A31" s="17">
        <f t="shared" si="2"/>
        <v>6</v>
      </c>
      <c r="B31" s="16" t="s">
        <v>195</v>
      </c>
      <c r="C31" s="17" t="s">
        <v>6</v>
      </c>
      <c r="D31" s="187">
        <v>3</v>
      </c>
      <c r="E31" s="24"/>
      <c r="F31" s="24">
        <f t="shared" si="0"/>
        <v>0</v>
      </c>
    </row>
    <row r="32" spans="1:6" ht="12.75">
      <c r="A32" s="17">
        <f t="shared" si="2"/>
        <v>7</v>
      </c>
      <c r="B32" s="16" t="s">
        <v>196</v>
      </c>
      <c r="C32" s="17" t="s">
        <v>6</v>
      </c>
      <c r="D32" s="187">
        <v>3</v>
      </c>
      <c r="E32" s="24"/>
      <c r="F32" s="24">
        <f t="shared" si="0"/>
        <v>0</v>
      </c>
    </row>
    <row r="33" spans="1:6" ht="12.75">
      <c r="A33" s="17">
        <f t="shared" si="2"/>
        <v>8</v>
      </c>
      <c r="B33" s="16" t="s">
        <v>197</v>
      </c>
      <c r="C33" s="17" t="s">
        <v>6</v>
      </c>
      <c r="D33" s="187">
        <v>1</v>
      </c>
      <c r="E33" s="24"/>
      <c r="F33" s="24">
        <f t="shared" si="0"/>
        <v>0</v>
      </c>
    </row>
    <row r="34" spans="1:6" ht="12.75">
      <c r="A34" s="17">
        <f t="shared" si="2"/>
        <v>9</v>
      </c>
      <c r="B34" s="16" t="s">
        <v>198</v>
      </c>
      <c r="C34" s="17" t="s">
        <v>6</v>
      </c>
      <c r="D34" s="187">
        <v>1</v>
      </c>
      <c r="E34" s="24"/>
      <c r="F34" s="24">
        <f t="shared" si="0"/>
        <v>0</v>
      </c>
    </row>
    <row r="35" spans="1:6" ht="12.75">
      <c r="A35" s="17">
        <f t="shared" si="2"/>
        <v>10</v>
      </c>
      <c r="B35" s="16" t="s">
        <v>199</v>
      </c>
      <c r="C35" s="17" t="s">
        <v>6</v>
      </c>
      <c r="D35" s="187">
        <v>1</v>
      </c>
      <c r="E35" s="24"/>
      <c r="F35" s="24">
        <f t="shared" si="0"/>
        <v>0</v>
      </c>
    </row>
    <row r="36" spans="1:6" ht="12.75">
      <c r="A36" s="10">
        <f t="shared" si="2"/>
        <v>11</v>
      </c>
      <c r="B36" s="11" t="s">
        <v>200</v>
      </c>
      <c r="C36" s="10" t="s">
        <v>1</v>
      </c>
      <c r="D36" s="165">
        <v>8</v>
      </c>
      <c r="E36" s="24"/>
      <c r="F36" s="24">
        <f t="shared" si="0"/>
        <v>0</v>
      </c>
    </row>
    <row r="37" spans="1:6" ht="12.75">
      <c r="A37" s="10"/>
      <c r="B37" s="11"/>
      <c r="C37" s="10"/>
      <c r="D37" s="165"/>
      <c r="E37" s="24"/>
      <c r="F37" s="24"/>
    </row>
    <row r="38" spans="1:6" ht="12.75">
      <c r="A38" s="10"/>
      <c r="B38" s="22" t="s">
        <v>201</v>
      </c>
      <c r="C38" s="10"/>
      <c r="D38" s="165"/>
      <c r="E38" s="24"/>
      <c r="F38" s="24"/>
    </row>
    <row r="39" spans="1:6" ht="12.75">
      <c r="A39" s="10">
        <v>1</v>
      </c>
      <c r="B39" s="11" t="s">
        <v>202</v>
      </c>
      <c r="C39" s="10" t="s">
        <v>3</v>
      </c>
      <c r="D39" s="179">
        <v>25.65</v>
      </c>
      <c r="E39" s="24"/>
      <c r="F39" s="24">
        <f t="shared" si="0"/>
        <v>0</v>
      </c>
    </row>
    <row r="40" spans="1:6" ht="12.75">
      <c r="A40" s="17">
        <f>A39+1</f>
        <v>2</v>
      </c>
      <c r="B40" s="16" t="s">
        <v>190</v>
      </c>
      <c r="C40" s="10" t="s">
        <v>3</v>
      </c>
      <c r="D40" s="188">
        <v>1.05</v>
      </c>
      <c r="E40" s="24"/>
      <c r="F40" s="24">
        <f t="shared" si="0"/>
        <v>0</v>
      </c>
    </row>
    <row r="41" spans="1:6" ht="12.75">
      <c r="A41" s="10">
        <f>A40+1</f>
        <v>3</v>
      </c>
      <c r="B41" s="11" t="s">
        <v>229</v>
      </c>
      <c r="C41" s="10" t="s">
        <v>3</v>
      </c>
      <c r="D41" s="179">
        <v>1.05</v>
      </c>
      <c r="E41" s="24"/>
      <c r="F41" s="24">
        <f t="shared" si="0"/>
        <v>0</v>
      </c>
    </row>
    <row r="42" spans="1:6" ht="12.75">
      <c r="A42" s="10">
        <f aca="true" t="shared" si="3" ref="A42:A50">A41+1</f>
        <v>4</v>
      </c>
      <c r="B42" s="16" t="s">
        <v>191</v>
      </c>
      <c r="C42" s="14" t="s">
        <v>23</v>
      </c>
      <c r="D42" s="188">
        <v>41.5</v>
      </c>
      <c r="E42" s="24"/>
      <c r="F42" s="24">
        <f t="shared" si="0"/>
        <v>0</v>
      </c>
    </row>
    <row r="43" spans="1:6" ht="12.75">
      <c r="A43" s="10">
        <f t="shared" si="3"/>
        <v>5</v>
      </c>
      <c r="B43" s="16" t="s">
        <v>192</v>
      </c>
      <c r="C43" s="14" t="s">
        <v>4</v>
      </c>
      <c r="D43" s="188">
        <v>7.5</v>
      </c>
      <c r="E43" s="24"/>
      <c r="F43" s="24">
        <f t="shared" si="0"/>
        <v>0</v>
      </c>
    </row>
    <row r="44" spans="1:6" ht="12.75">
      <c r="A44" s="10">
        <f t="shared" si="3"/>
        <v>6</v>
      </c>
      <c r="B44" s="16" t="s">
        <v>203</v>
      </c>
      <c r="C44" s="17" t="s">
        <v>24</v>
      </c>
      <c r="D44" s="188">
        <v>333.9</v>
      </c>
      <c r="E44" s="24"/>
      <c r="F44" s="24">
        <f t="shared" si="0"/>
        <v>0</v>
      </c>
    </row>
    <row r="45" spans="1:6" ht="12.75">
      <c r="A45" s="10">
        <f t="shared" si="3"/>
        <v>7</v>
      </c>
      <c r="B45" s="16" t="s">
        <v>204</v>
      </c>
      <c r="C45" s="17" t="s">
        <v>6</v>
      </c>
      <c r="D45" s="187">
        <v>1</v>
      </c>
      <c r="E45" s="24"/>
      <c r="F45" s="24">
        <f t="shared" si="0"/>
        <v>0</v>
      </c>
    </row>
    <row r="46" spans="1:6" ht="12.75">
      <c r="A46" s="10">
        <f t="shared" si="3"/>
        <v>8</v>
      </c>
      <c r="B46" s="16" t="s">
        <v>205</v>
      </c>
      <c r="C46" s="17" t="s">
        <v>6</v>
      </c>
      <c r="D46" s="187">
        <v>1</v>
      </c>
      <c r="E46" s="24"/>
      <c r="F46" s="24">
        <f t="shared" si="0"/>
        <v>0</v>
      </c>
    </row>
    <row r="47" spans="1:6" ht="12.75">
      <c r="A47" s="10">
        <f t="shared" si="3"/>
        <v>9</v>
      </c>
      <c r="B47" s="11" t="s">
        <v>206</v>
      </c>
      <c r="C47" s="14" t="s">
        <v>23</v>
      </c>
      <c r="D47" s="188">
        <v>43.7</v>
      </c>
      <c r="E47" s="24"/>
      <c r="F47" s="24">
        <f t="shared" si="0"/>
        <v>0</v>
      </c>
    </row>
    <row r="48" spans="1:6" ht="12.75">
      <c r="A48" s="10">
        <f t="shared" si="3"/>
        <v>10</v>
      </c>
      <c r="B48" s="11" t="s">
        <v>207</v>
      </c>
      <c r="C48" s="10" t="s">
        <v>1</v>
      </c>
      <c r="D48" s="165">
        <v>3</v>
      </c>
      <c r="E48" s="24"/>
      <c r="F48" s="24">
        <f t="shared" si="0"/>
        <v>0</v>
      </c>
    </row>
    <row r="49" spans="1:6" ht="12.75">
      <c r="A49" s="10">
        <f t="shared" si="3"/>
        <v>11</v>
      </c>
      <c r="B49" s="16" t="s">
        <v>208</v>
      </c>
      <c r="C49" s="17" t="s">
        <v>6</v>
      </c>
      <c r="D49" s="187">
        <v>1</v>
      </c>
      <c r="E49" s="297"/>
      <c r="F49" s="24">
        <f t="shared" si="0"/>
        <v>0</v>
      </c>
    </row>
    <row r="50" spans="1:6" ht="12.75">
      <c r="A50" s="10">
        <f t="shared" si="3"/>
        <v>12</v>
      </c>
      <c r="B50" s="11" t="s">
        <v>209</v>
      </c>
      <c r="C50" s="10" t="s">
        <v>1</v>
      </c>
      <c r="D50" s="165">
        <v>10</v>
      </c>
      <c r="E50" s="24"/>
      <c r="F50" s="24">
        <f t="shared" si="0"/>
        <v>0</v>
      </c>
    </row>
    <row r="51" spans="1:6" ht="12.75">
      <c r="A51" s="361" t="s">
        <v>269</v>
      </c>
      <c r="B51" s="362"/>
      <c r="C51" s="362"/>
      <c r="D51" s="362"/>
      <c r="E51" s="363"/>
      <c r="F51" s="34">
        <f>SUM(F5:F50)</f>
        <v>0</v>
      </c>
    </row>
    <row r="53" ht="12.75">
      <c r="F53" s="107"/>
    </row>
    <row r="54" ht="12.75">
      <c r="F54" s="107"/>
    </row>
  </sheetData>
  <sheetProtection/>
  <mergeCells count="2">
    <mergeCell ref="A51:E51"/>
    <mergeCell ref="A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12" sqref="F12"/>
    </sheetView>
  </sheetViews>
  <sheetFormatPr defaultColWidth="8.8515625" defaultRowHeight="15"/>
  <cols>
    <col min="1" max="1" width="6.8515625" style="158" customWidth="1"/>
    <col min="2" max="2" width="59.28125" style="152" customWidth="1"/>
    <col min="3" max="3" width="8.8515625" style="152" customWidth="1"/>
    <col min="4" max="4" width="11.140625" style="153" customWidth="1"/>
    <col min="5" max="5" width="9.7109375" style="153" customWidth="1"/>
    <col min="6" max="6" width="10.421875" style="153" customWidth="1"/>
    <col min="7" max="16384" width="8.8515625" style="152" customWidth="1"/>
  </cols>
  <sheetData>
    <row r="1" ht="12.75">
      <c r="B1" s="152" t="s">
        <v>274</v>
      </c>
    </row>
    <row r="2" spans="1:6" s="105" customFormat="1" ht="38.25">
      <c r="A2" s="89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ht="12.75">
      <c r="A3" s="101">
        <v>1</v>
      </c>
      <c r="B3" s="30">
        <v>2</v>
      </c>
      <c r="C3" s="30">
        <v>3</v>
      </c>
      <c r="D3" s="102">
        <v>4</v>
      </c>
      <c r="E3" s="102">
        <v>5</v>
      </c>
      <c r="F3" s="102">
        <v>6</v>
      </c>
    </row>
    <row r="4" spans="1:6" ht="12.75">
      <c r="A4" s="101"/>
      <c r="B4" s="8" t="s">
        <v>12</v>
      </c>
      <c r="C4" s="30"/>
      <c r="D4" s="65"/>
      <c r="E4" s="65"/>
      <c r="F4" s="65"/>
    </row>
    <row r="5" spans="1:6" ht="13.5">
      <c r="A5" s="45"/>
      <c r="B5" s="9" t="s">
        <v>254</v>
      </c>
      <c r="C5" s="30"/>
      <c r="D5" s="65"/>
      <c r="E5" s="65"/>
      <c r="F5" s="65"/>
    </row>
    <row r="6" spans="1:6" ht="12.75">
      <c r="A6" s="10">
        <v>1</v>
      </c>
      <c r="B6" s="11" t="s">
        <v>54</v>
      </c>
      <c r="C6" s="10" t="s">
        <v>4</v>
      </c>
      <c r="D6" s="21">
        <v>24</v>
      </c>
      <c r="E6" s="294"/>
      <c r="F6" s="59">
        <f aca="true" t="shared" si="0" ref="F6:F11">D6*E6</f>
        <v>0</v>
      </c>
    </row>
    <row r="7" spans="1:6" ht="12.75">
      <c r="A7" s="10">
        <v>2</v>
      </c>
      <c r="B7" s="11" t="s">
        <v>56</v>
      </c>
      <c r="C7" s="10" t="s">
        <v>4</v>
      </c>
      <c r="D7" s="21">
        <v>16</v>
      </c>
      <c r="E7" s="294"/>
      <c r="F7" s="59">
        <f t="shared" si="0"/>
        <v>0</v>
      </c>
    </row>
    <row r="8" spans="1:6" ht="12.75">
      <c r="A8" s="10">
        <v>3</v>
      </c>
      <c r="B8" s="11" t="s">
        <v>55</v>
      </c>
      <c r="C8" s="10" t="s">
        <v>4</v>
      </c>
      <c r="D8" s="21">
        <v>16</v>
      </c>
      <c r="E8" s="294"/>
      <c r="F8" s="59">
        <f t="shared" si="0"/>
        <v>0</v>
      </c>
    </row>
    <row r="9" spans="1:6" ht="12.75">
      <c r="A9" s="10">
        <v>4</v>
      </c>
      <c r="B9" s="11" t="s">
        <v>9</v>
      </c>
      <c r="C9" s="10" t="s">
        <v>4</v>
      </c>
      <c r="D9" s="21">
        <v>3</v>
      </c>
      <c r="E9" s="294"/>
      <c r="F9" s="59">
        <f t="shared" si="0"/>
        <v>0</v>
      </c>
    </row>
    <row r="10" spans="1:6" ht="12.75">
      <c r="A10" s="10">
        <v>5</v>
      </c>
      <c r="B10" s="19" t="s">
        <v>10</v>
      </c>
      <c r="C10" s="14" t="s">
        <v>4</v>
      </c>
      <c r="D10" s="25">
        <v>6</v>
      </c>
      <c r="E10" s="294"/>
      <c r="F10" s="59">
        <f t="shared" si="0"/>
        <v>0</v>
      </c>
    </row>
    <row r="11" spans="1:6" ht="12.75">
      <c r="A11" s="10">
        <v>6</v>
      </c>
      <c r="B11" s="16" t="s">
        <v>13</v>
      </c>
      <c r="C11" s="14" t="s">
        <v>4</v>
      </c>
      <c r="D11" s="25">
        <v>1</v>
      </c>
      <c r="E11" s="294"/>
      <c r="F11" s="59">
        <f t="shared" si="0"/>
        <v>0</v>
      </c>
    </row>
    <row r="12" spans="1:6" ht="12.75">
      <c r="A12" s="30"/>
      <c r="B12" s="30"/>
      <c r="C12" s="30"/>
      <c r="D12" s="65"/>
      <c r="E12" s="248"/>
      <c r="F12" s="144">
        <f>SUM(F6:F11)</f>
        <v>0</v>
      </c>
    </row>
    <row r="13" spans="1:10" ht="13.5">
      <c r="A13" s="195"/>
      <c r="B13" s="9" t="s">
        <v>14</v>
      </c>
      <c r="C13" s="30"/>
      <c r="D13" s="65"/>
      <c r="E13" s="248"/>
      <c r="F13" s="31"/>
      <c r="J13" s="156"/>
    </row>
    <row r="14" spans="1:6" s="250" customFormat="1" ht="12.75">
      <c r="A14" s="214">
        <v>1</v>
      </c>
      <c r="B14" s="246" t="s">
        <v>57</v>
      </c>
      <c r="C14" s="247" t="s">
        <v>4</v>
      </c>
      <c r="D14" s="248">
        <v>6</v>
      </c>
      <c r="E14" s="248"/>
      <c r="F14" s="249">
        <f>D14*E14</f>
        <v>0</v>
      </c>
    </row>
    <row r="15" spans="1:6" s="250" customFormat="1" ht="12.75">
      <c r="A15" s="214">
        <v>2</v>
      </c>
      <c r="B15" s="246" t="s">
        <v>58</v>
      </c>
      <c r="C15" s="247" t="s">
        <v>4</v>
      </c>
      <c r="D15" s="248">
        <v>1</v>
      </c>
      <c r="E15" s="248"/>
      <c r="F15" s="249">
        <f>D15*E15</f>
        <v>0</v>
      </c>
    </row>
    <row r="16" spans="1:6" ht="25.5">
      <c r="A16" s="10">
        <v>3</v>
      </c>
      <c r="B16" s="16" t="s">
        <v>59</v>
      </c>
      <c r="C16" s="17" t="s">
        <v>6</v>
      </c>
      <c r="D16" s="18">
        <v>1</v>
      </c>
      <c r="E16" s="256"/>
      <c r="F16" s="91">
        <f>D16*E16</f>
        <v>0</v>
      </c>
    </row>
    <row r="17" spans="1:6" ht="12.75">
      <c r="A17" s="10">
        <v>4</v>
      </c>
      <c r="B17" s="16" t="s">
        <v>61</v>
      </c>
      <c r="C17" s="17" t="s">
        <v>1</v>
      </c>
      <c r="D17" s="18">
        <v>12</v>
      </c>
      <c r="E17" s="256"/>
      <c r="F17" s="91">
        <f>D17*E17</f>
        <v>0</v>
      </c>
    </row>
    <row r="18" spans="1:6" ht="12.75">
      <c r="A18" s="30">
        <v>5</v>
      </c>
      <c r="B18" s="157" t="s">
        <v>60</v>
      </c>
      <c r="C18" s="30" t="s">
        <v>8</v>
      </c>
      <c r="D18" s="65">
        <v>6</v>
      </c>
      <c r="E18" s="294"/>
      <c r="F18" s="91">
        <f>D18*E18</f>
        <v>0</v>
      </c>
    </row>
    <row r="19" spans="1:6" ht="12.75">
      <c r="A19" s="131"/>
      <c r="B19" s="157"/>
      <c r="C19" s="30"/>
      <c r="D19" s="65"/>
      <c r="E19" s="21"/>
      <c r="F19" s="159">
        <f>SUM(F14:F18)</f>
        <v>0</v>
      </c>
    </row>
    <row r="20" spans="1:6" ht="12.75">
      <c r="A20" s="327" t="s">
        <v>269</v>
      </c>
      <c r="B20" s="328"/>
      <c r="C20" s="328"/>
      <c r="D20" s="328"/>
      <c r="E20" s="329"/>
      <c r="F20" s="61">
        <f>F19+F12</f>
        <v>0</v>
      </c>
    </row>
  </sheetData>
  <sheetProtection/>
  <mergeCells count="1"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.8515625" style="154" customWidth="1"/>
    <col min="2" max="2" width="61.28125" style="139" customWidth="1"/>
    <col min="3" max="3" width="9.140625" style="139" customWidth="1"/>
    <col min="4" max="4" width="10.8515625" style="155" customWidth="1"/>
    <col min="5" max="6" width="9.140625" style="155" customWidth="1"/>
    <col min="7" max="16384" width="9.140625" style="139" customWidth="1"/>
  </cols>
  <sheetData>
    <row r="1" ht="12.75">
      <c r="B1" s="139" t="s">
        <v>275</v>
      </c>
    </row>
    <row r="2" spans="1:6" s="105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ht="12.75">
      <c r="A3" s="35">
        <v>1</v>
      </c>
      <c r="B3" s="10">
        <v>2</v>
      </c>
      <c r="C3" s="10">
        <v>3</v>
      </c>
      <c r="D3" s="35">
        <v>4</v>
      </c>
      <c r="E3" s="35">
        <v>5</v>
      </c>
      <c r="F3" s="35">
        <v>6</v>
      </c>
    </row>
    <row r="4" spans="1:6" ht="17.25" customHeight="1">
      <c r="A4" s="331" t="s">
        <v>15</v>
      </c>
      <c r="B4" s="332"/>
      <c r="C4" s="332"/>
      <c r="D4" s="332"/>
      <c r="E4" s="332"/>
      <c r="F4" s="333"/>
    </row>
    <row r="5" spans="1:6" ht="13.5">
      <c r="A5" s="92"/>
      <c r="B5" s="9" t="s">
        <v>254</v>
      </c>
      <c r="C5" s="23"/>
      <c r="D5" s="24"/>
      <c r="E5" s="24"/>
      <c r="F5" s="24"/>
    </row>
    <row r="6" spans="1:6" ht="12.75">
      <c r="A6" s="35">
        <v>1</v>
      </c>
      <c r="B6" s="11" t="s">
        <v>54</v>
      </c>
      <c r="C6" s="10" t="s">
        <v>4</v>
      </c>
      <c r="D6" s="21">
        <v>292</v>
      </c>
      <c r="E6" s="21"/>
      <c r="F6" s="59">
        <f aca="true" t="shared" si="0" ref="F6:F11">D6*E6</f>
        <v>0</v>
      </c>
    </row>
    <row r="7" spans="1:6" ht="12.75">
      <c r="A7" s="35">
        <v>2</v>
      </c>
      <c r="B7" s="11" t="s">
        <v>56</v>
      </c>
      <c r="C7" s="10" t="s">
        <v>4</v>
      </c>
      <c r="D7" s="21">
        <v>88</v>
      </c>
      <c r="E7" s="21"/>
      <c r="F7" s="59">
        <f t="shared" si="0"/>
        <v>0</v>
      </c>
    </row>
    <row r="8" spans="1:6" ht="12.75">
      <c r="A8" s="35">
        <v>3</v>
      </c>
      <c r="B8" s="11" t="s">
        <v>55</v>
      </c>
      <c r="C8" s="10" t="s">
        <v>4</v>
      </c>
      <c r="D8" s="21">
        <v>88</v>
      </c>
      <c r="E8" s="21"/>
      <c r="F8" s="59">
        <f t="shared" si="0"/>
        <v>0</v>
      </c>
    </row>
    <row r="9" spans="1:6" ht="12.75">
      <c r="A9" s="35">
        <v>4</v>
      </c>
      <c r="B9" s="11" t="s">
        <v>29</v>
      </c>
      <c r="C9" s="10" t="s">
        <v>4</v>
      </c>
      <c r="D9" s="21">
        <v>12</v>
      </c>
      <c r="E9" s="21"/>
      <c r="F9" s="59">
        <f t="shared" si="0"/>
        <v>0</v>
      </c>
    </row>
    <row r="10" spans="1:6" ht="12.75">
      <c r="A10" s="35">
        <v>5</v>
      </c>
      <c r="B10" s="13" t="s">
        <v>10</v>
      </c>
      <c r="C10" s="14" t="s">
        <v>4</v>
      </c>
      <c r="D10" s="25">
        <v>192</v>
      </c>
      <c r="E10" s="21"/>
      <c r="F10" s="28">
        <f t="shared" si="0"/>
        <v>0</v>
      </c>
    </row>
    <row r="11" spans="1:6" ht="12.75">
      <c r="A11" s="35">
        <v>6</v>
      </c>
      <c r="B11" s="11" t="s">
        <v>13</v>
      </c>
      <c r="C11" s="14" t="s">
        <v>4</v>
      </c>
      <c r="D11" s="25">
        <v>4</v>
      </c>
      <c r="E11" s="21"/>
      <c r="F11" s="28">
        <f t="shared" si="0"/>
        <v>0</v>
      </c>
    </row>
    <row r="12" spans="1:11" ht="25.5">
      <c r="A12" s="35">
        <v>7</v>
      </c>
      <c r="B12" s="11" t="s">
        <v>16</v>
      </c>
      <c r="C12" s="10" t="s">
        <v>6</v>
      </c>
      <c r="D12" s="25">
        <v>1</v>
      </c>
      <c r="E12" s="296"/>
      <c r="F12" s="28">
        <f>D12*E12</f>
        <v>0</v>
      </c>
      <c r="K12" s="150"/>
    </row>
    <row r="13" spans="1:6" ht="13.5">
      <c r="A13" s="92"/>
      <c r="B13" s="9"/>
      <c r="C13" s="23"/>
      <c r="D13" s="24"/>
      <c r="E13" s="297"/>
      <c r="F13" s="60">
        <f>SUM(F6:F12)</f>
        <v>0</v>
      </c>
    </row>
    <row r="14" spans="1:6" ht="13.5">
      <c r="A14" s="92"/>
      <c r="B14" s="9" t="s">
        <v>14</v>
      </c>
      <c r="C14" s="23"/>
      <c r="D14" s="24"/>
      <c r="E14" s="297"/>
      <c r="F14" s="59"/>
    </row>
    <row r="15" spans="1:6" ht="12.75">
      <c r="A15" s="35">
        <v>1</v>
      </c>
      <c r="B15" s="11" t="s">
        <v>5</v>
      </c>
      <c r="C15" s="10" t="s">
        <v>6</v>
      </c>
      <c r="D15" s="21">
        <v>4</v>
      </c>
      <c r="E15" s="296"/>
      <c r="F15" s="59">
        <f aca="true" t="shared" si="1" ref="F15:F20">D15*E15</f>
        <v>0</v>
      </c>
    </row>
    <row r="16" spans="1:6" ht="12.75">
      <c r="A16" s="35">
        <v>2</v>
      </c>
      <c r="B16" s="11" t="s">
        <v>17</v>
      </c>
      <c r="C16" s="10" t="s">
        <v>1</v>
      </c>
      <c r="D16" s="21">
        <v>225</v>
      </c>
      <c r="E16" s="296"/>
      <c r="F16" s="59">
        <f t="shared" si="1"/>
        <v>0</v>
      </c>
    </row>
    <row r="17" spans="1:6" ht="12.75">
      <c r="A17" s="35">
        <v>3</v>
      </c>
      <c r="B17" s="11" t="s">
        <v>18</v>
      </c>
      <c r="C17" s="10" t="s">
        <v>6</v>
      </c>
      <c r="D17" s="21">
        <v>4</v>
      </c>
      <c r="E17" s="296"/>
      <c r="F17" s="59">
        <f t="shared" si="1"/>
        <v>0</v>
      </c>
    </row>
    <row r="18" spans="1:6" ht="12.75">
      <c r="A18" s="35">
        <v>4</v>
      </c>
      <c r="B18" s="11" t="s">
        <v>19</v>
      </c>
      <c r="C18" s="10" t="s">
        <v>6</v>
      </c>
      <c r="D18" s="21">
        <v>2</v>
      </c>
      <c r="E18" s="296"/>
      <c r="F18" s="59">
        <f t="shared" si="1"/>
        <v>0</v>
      </c>
    </row>
    <row r="19" spans="1:6" ht="25.5">
      <c r="A19" s="35">
        <v>6</v>
      </c>
      <c r="B19" s="26" t="s">
        <v>20</v>
      </c>
      <c r="C19" s="14" t="s">
        <v>6</v>
      </c>
      <c r="D19" s="25">
        <v>1</v>
      </c>
      <c r="E19" s="296"/>
      <c r="F19" s="28">
        <f t="shared" si="1"/>
        <v>0</v>
      </c>
    </row>
    <row r="20" spans="1:6" ht="12.75">
      <c r="A20" s="35">
        <v>7</v>
      </c>
      <c r="B20" s="26" t="s">
        <v>21</v>
      </c>
      <c r="C20" s="14" t="s">
        <v>6</v>
      </c>
      <c r="D20" s="25">
        <v>1</v>
      </c>
      <c r="E20" s="296"/>
      <c r="F20" s="28">
        <f t="shared" si="1"/>
        <v>0</v>
      </c>
    </row>
    <row r="21" spans="1:6" ht="18" customHeight="1">
      <c r="A21" s="35">
        <v>8</v>
      </c>
      <c r="B21" s="26" t="s">
        <v>30</v>
      </c>
      <c r="C21" s="14" t="s">
        <v>8</v>
      </c>
      <c r="D21" s="25">
        <v>1</v>
      </c>
      <c r="E21" s="296"/>
      <c r="F21" s="28">
        <f>D21*E21</f>
        <v>0</v>
      </c>
    </row>
    <row r="22" spans="1:6" ht="12.75">
      <c r="A22" s="35"/>
      <c r="B22" s="27"/>
      <c r="C22" s="14"/>
      <c r="D22" s="25"/>
      <c r="E22" s="296"/>
      <c r="F22" s="32">
        <f>SUM(F15:F21)</f>
        <v>0</v>
      </c>
    </row>
    <row r="23" spans="1:6" ht="13.5">
      <c r="A23" s="92"/>
      <c r="B23" s="9" t="s">
        <v>25</v>
      </c>
      <c r="C23" s="14"/>
      <c r="D23" s="25"/>
      <c r="E23" s="296"/>
      <c r="F23" s="28"/>
    </row>
    <row r="24" spans="1:6" ht="12.75">
      <c r="A24" s="35">
        <v>1</v>
      </c>
      <c r="B24" s="26" t="s">
        <v>26</v>
      </c>
      <c r="C24" s="14" t="s">
        <v>6</v>
      </c>
      <c r="D24" s="25">
        <v>1</v>
      </c>
      <c r="E24" s="296"/>
      <c r="F24" s="28">
        <f>E24*D24</f>
        <v>0</v>
      </c>
    </row>
    <row r="25" spans="1:6" ht="12.75">
      <c r="A25" s="35">
        <v>2</v>
      </c>
      <c r="B25" s="27" t="s">
        <v>27</v>
      </c>
      <c r="C25" s="14" t="s">
        <v>6</v>
      </c>
      <c r="D25" s="25">
        <v>1</v>
      </c>
      <c r="E25" s="296"/>
      <c r="F25" s="28">
        <f>E25*D25</f>
        <v>0</v>
      </c>
    </row>
    <row r="26" spans="1:6" ht="25.5">
      <c r="A26" s="35">
        <v>3</v>
      </c>
      <c r="B26" s="26" t="s">
        <v>28</v>
      </c>
      <c r="C26" s="14" t="s">
        <v>8</v>
      </c>
      <c r="D26" s="25">
        <v>2</v>
      </c>
      <c r="E26" s="296"/>
      <c r="F26" s="28">
        <f>D26*E26</f>
        <v>0</v>
      </c>
    </row>
    <row r="27" spans="1:6" ht="25.5">
      <c r="A27" s="35">
        <v>4</v>
      </c>
      <c r="B27" s="26" t="s">
        <v>31</v>
      </c>
      <c r="C27" s="14" t="s">
        <v>6</v>
      </c>
      <c r="D27" s="25">
        <v>2</v>
      </c>
      <c r="E27" s="296"/>
      <c r="F27" s="28">
        <f>D27*E27</f>
        <v>0</v>
      </c>
    </row>
    <row r="28" spans="1:6" ht="12.75">
      <c r="A28" s="35"/>
      <c r="B28" s="29"/>
      <c r="C28" s="14"/>
      <c r="D28" s="65"/>
      <c r="E28" s="31"/>
      <c r="F28" s="32">
        <f>SUM(F24:F27)</f>
        <v>0</v>
      </c>
    </row>
    <row r="29" spans="1:6" ht="12.75">
      <c r="A29" s="93"/>
      <c r="B29" s="330" t="s">
        <v>269</v>
      </c>
      <c r="C29" s="330"/>
      <c r="D29" s="330"/>
      <c r="E29" s="330"/>
      <c r="F29" s="61">
        <f>F28+F22+F13</f>
        <v>0</v>
      </c>
    </row>
    <row r="30" spans="1:6" ht="12.75">
      <c r="A30" s="151"/>
      <c r="B30" s="152"/>
      <c r="C30" s="152"/>
      <c r="D30" s="153"/>
      <c r="E30" s="153"/>
      <c r="F30" s="153"/>
    </row>
  </sheetData>
  <sheetProtection/>
  <mergeCells count="2">
    <mergeCell ref="B29:E29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" sqref="B1"/>
    </sheetView>
  </sheetViews>
  <sheetFormatPr defaultColWidth="9.8515625" defaultRowHeight="15"/>
  <cols>
    <col min="1" max="1" width="8.421875" style="99" customWidth="1"/>
    <col min="2" max="2" width="68.140625" style="36" customWidth="1"/>
    <col min="3" max="3" width="9.140625" style="36" customWidth="1"/>
    <col min="4" max="4" width="11.28125" style="54" customWidth="1"/>
    <col min="5" max="5" width="10.28125" style="54" customWidth="1"/>
    <col min="6" max="6" width="10.57421875" style="54" bestFit="1" customWidth="1"/>
    <col min="7" max="248" width="9.140625" style="36" customWidth="1"/>
    <col min="249" max="249" width="14.28125" style="36" customWidth="1"/>
    <col min="250" max="250" width="62.421875" style="36" customWidth="1"/>
    <col min="251" max="251" width="9.140625" style="36" customWidth="1"/>
    <col min="252" max="252" width="11.421875" style="36" customWidth="1"/>
    <col min="253" max="253" width="9.140625" style="36" customWidth="1"/>
    <col min="254" max="254" width="10.57421875" style="36" bestFit="1" customWidth="1"/>
    <col min="255" max="255" width="11.28125" style="36" customWidth="1"/>
    <col min="256" max="16384" width="9.8515625" style="36" customWidth="1"/>
  </cols>
  <sheetData>
    <row r="1" ht="12.75">
      <c r="B1" s="36" t="s">
        <v>276</v>
      </c>
    </row>
    <row r="2" spans="1:6" s="105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38" customFormat="1" ht="12.75">
      <c r="A3" s="98">
        <v>1</v>
      </c>
      <c r="B3" s="37">
        <v>2</v>
      </c>
      <c r="C3" s="37">
        <v>3</v>
      </c>
      <c r="D3" s="98">
        <v>4</v>
      </c>
      <c r="E3" s="98">
        <v>5</v>
      </c>
      <c r="F3" s="98">
        <v>6</v>
      </c>
    </row>
    <row r="4" spans="1:6" s="38" customFormat="1" ht="14.25" customHeight="1">
      <c r="A4" s="337" t="s">
        <v>32</v>
      </c>
      <c r="B4" s="338"/>
      <c r="C4" s="338"/>
      <c r="D4" s="338"/>
      <c r="E4" s="338"/>
      <c r="F4" s="339"/>
    </row>
    <row r="5" spans="1:6" ht="13.5">
      <c r="A5" s="92"/>
      <c r="B5" s="9" t="s">
        <v>255</v>
      </c>
      <c r="C5" s="39"/>
      <c r="D5" s="95"/>
      <c r="E5" s="42"/>
      <c r="F5" s="42"/>
    </row>
    <row r="6" spans="1:6" ht="18" customHeight="1">
      <c r="A6" s="35">
        <v>1</v>
      </c>
      <c r="B6" s="11" t="s">
        <v>54</v>
      </c>
      <c r="C6" s="41" t="s">
        <v>65</v>
      </c>
      <c r="D6" s="96">
        <v>68</v>
      </c>
      <c r="E6" s="42"/>
      <c r="F6" s="42">
        <f aca="true" t="shared" si="0" ref="F6:F18">D6*E6</f>
        <v>0</v>
      </c>
    </row>
    <row r="7" spans="1:6" s="254" customFormat="1" ht="18" customHeight="1">
      <c r="A7" s="251">
        <v>2</v>
      </c>
      <c r="B7" s="215" t="s">
        <v>56</v>
      </c>
      <c r="C7" s="252" t="s">
        <v>65</v>
      </c>
      <c r="D7" s="253">
        <v>68</v>
      </c>
      <c r="E7" s="233"/>
      <c r="F7" s="233">
        <f t="shared" si="0"/>
        <v>0</v>
      </c>
    </row>
    <row r="8" spans="1:6" s="254" customFormat="1" ht="18" customHeight="1">
      <c r="A8" s="251">
        <v>3</v>
      </c>
      <c r="B8" s="215" t="s">
        <v>55</v>
      </c>
      <c r="C8" s="252" t="s">
        <v>65</v>
      </c>
      <c r="D8" s="253">
        <v>68</v>
      </c>
      <c r="E8" s="233"/>
      <c r="F8" s="233">
        <f t="shared" si="0"/>
        <v>0</v>
      </c>
    </row>
    <row r="9" spans="1:6" s="254" customFormat="1" ht="15" customHeight="1">
      <c r="A9" s="251">
        <v>4</v>
      </c>
      <c r="B9" s="235" t="s">
        <v>9</v>
      </c>
      <c r="C9" s="252" t="s">
        <v>65</v>
      </c>
      <c r="D9" s="255">
        <v>28</v>
      </c>
      <c r="E9" s="233"/>
      <c r="F9" s="233">
        <f t="shared" si="0"/>
        <v>0</v>
      </c>
    </row>
    <row r="10" spans="1:6" ht="15" customHeight="1">
      <c r="A10" s="98">
        <v>5</v>
      </c>
      <c r="B10" s="40" t="s">
        <v>256</v>
      </c>
      <c r="C10" s="41" t="s">
        <v>66</v>
      </c>
      <c r="D10" s="94">
        <v>64</v>
      </c>
      <c r="E10" s="42"/>
      <c r="F10" s="42">
        <f t="shared" si="0"/>
        <v>0</v>
      </c>
    </row>
    <row r="11" spans="1:6" ht="13.5" customHeight="1">
      <c r="A11" s="98">
        <v>6</v>
      </c>
      <c r="B11" s="40" t="s">
        <v>64</v>
      </c>
      <c r="C11" s="37" t="s">
        <v>24</v>
      </c>
      <c r="D11" s="94">
        <v>1100</v>
      </c>
      <c r="E11" s="42"/>
      <c r="F11" s="42">
        <f t="shared" si="0"/>
        <v>0</v>
      </c>
    </row>
    <row r="12" spans="1:6" ht="15" customHeight="1">
      <c r="A12" s="98">
        <v>7</v>
      </c>
      <c r="B12" s="40" t="s">
        <v>13</v>
      </c>
      <c r="C12" s="41" t="s">
        <v>65</v>
      </c>
      <c r="D12" s="94">
        <v>10</v>
      </c>
      <c r="E12" s="42"/>
      <c r="F12" s="42">
        <f t="shared" si="0"/>
        <v>0</v>
      </c>
    </row>
    <row r="13" spans="1:6" ht="15.75" customHeight="1">
      <c r="A13" s="98">
        <v>8</v>
      </c>
      <c r="B13" s="40" t="s">
        <v>63</v>
      </c>
      <c r="C13" s="41" t="s">
        <v>65</v>
      </c>
      <c r="D13" s="94">
        <v>23</v>
      </c>
      <c r="E13" s="42"/>
      <c r="F13" s="42">
        <f t="shared" si="0"/>
        <v>0</v>
      </c>
    </row>
    <row r="14" spans="1:6" ht="15.75" customHeight="1">
      <c r="A14" s="98">
        <v>9</v>
      </c>
      <c r="B14" s="40" t="s">
        <v>259</v>
      </c>
      <c r="C14" s="41" t="s">
        <v>65</v>
      </c>
      <c r="D14" s="94">
        <v>22.4</v>
      </c>
      <c r="E14" s="42"/>
      <c r="F14" s="42">
        <f t="shared" si="0"/>
        <v>0</v>
      </c>
    </row>
    <row r="15" spans="1:6" ht="15.75" customHeight="1">
      <c r="A15" s="98">
        <v>9</v>
      </c>
      <c r="B15" s="40" t="s">
        <v>265</v>
      </c>
      <c r="C15" s="41" t="s">
        <v>8</v>
      </c>
      <c r="D15" s="94">
        <v>2</v>
      </c>
      <c r="E15" s="42"/>
      <c r="F15" s="42">
        <f>D15*E15</f>
        <v>0</v>
      </c>
    </row>
    <row r="16" spans="1:6" ht="15.75" customHeight="1">
      <c r="A16" s="98">
        <v>10</v>
      </c>
      <c r="B16" s="40" t="s">
        <v>266</v>
      </c>
      <c r="C16" s="41" t="s">
        <v>8</v>
      </c>
      <c r="D16" s="94">
        <v>1</v>
      </c>
      <c r="E16" s="42"/>
      <c r="F16" s="42">
        <f>D16*E16</f>
        <v>0</v>
      </c>
    </row>
    <row r="17" spans="1:6" ht="15.75" customHeight="1">
      <c r="A17" s="98">
        <v>11</v>
      </c>
      <c r="B17" s="40" t="s">
        <v>267</v>
      </c>
      <c r="C17" s="41" t="s">
        <v>8</v>
      </c>
      <c r="D17" s="94">
        <v>6</v>
      </c>
      <c r="E17" s="42"/>
      <c r="F17" s="42">
        <f>D17*E17</f>
        <v>0</v>
      </c>
    </row>
    <row r="18" spans="1:6" s="67" customFormat="1" ht="15.75" customHeight="1">
      <c r="A18" s="251">
        <v>12</v>
      </c>
      <c r="B18" s="269" t="s">
        <v>263</v>
      </c>
      <c r="C18" s="303" t="s">
        <v>264</v>
      </c>
      <c r="D18" s="294">
        <v>80</v>
      </c>
      <c r="E18" s="297"/>
      <c r="F18" s="297">
        <f t="shared" si="0"/>
        <v>0</v>
      </c>
    </row>
    <row r="19" spans="1:6" ht="12.75">
      <c r="A19" s="35"/>
      <c r="B19" s="340" t="s">
        <v>237</v>
      </c>
      <c r="C19" s="341"/>
      <c r="D19" s="341"/>
      <c r="E19" s="342"/>
      <c r="F19" s="97">
        <f>SUM(F6:F18)</f>
        <v>0</v>
      </c>
    </row>
    <row r="20" spans="1:6" ht="12.75">
      <c r="A20" s="35"/>
      <c r="B20" s="40"/>
      <c r="C20" s="40"/>
      <c r="D20" s="94"/>
      <c r="E20" s="42"/>
      <c r="F20" s="97"/>
    </row>
    <row r="21" spans="1:6" ht="13.5">
      <c r="A21" s="92"/>
      <c r="B21" s="9" t="s">
        <v>33</v>
      </c>
      <c r="C21" s="40"/>
      <c r="D21" s="94"/>
      <c r="E21" s="42"/>
      <c r="F21" s="42"/>
    </row>
    <row r="22" spans="1:6" ht="25.5">
      <c r="A22" s="35">
        <v>1</v>
      </c>
      <c r="B22" s="11" t="s">
        <v>34</v>
      </c>
      <c r="C22" s="37" t="s">
        <v>8</v>
      </c>
      <c r="D22" s="94">
        <v>1</v>
      </c>
      <c r="E22" s="233"/>
      <c r="F22" s="42">
        <f>E22*D22</f>
        <v>0</v>
      </c>
    </row>
    <row r="23" spans="1:6" ht="12.75">
      <c r="A23" s="334" t="s">
        <v>269</v>
      </c>
      <c r="B23" s="335"/>
      <c r="C23" s="335"/>
      <c r="D23" s="335"/>
      <c r="E23" s="336"/>
      <c r="F23" s="44">
        <f>F19+F22</f>
        <v>0</v>
      </c>
    </row>
  </sheetData>
  <sheetProtection/>
  <mergeCells count="3">
    <mergeCell ref="A23:E23"/>
    <mergeCell ref="A4:F4"/>
    <mergeCell ref="B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1" sqref="B1"/>
    </sheetView>
  </sheetViews>
  <sheetFormatPr defaultColWidth="9.8515625" defaultRowHeight="15"/>
  <cols>
    <col min="1" max="1" width="7.421875" style="148" customWidth="1"/>
    <col min="2" max="2" width="74.00390625" style="147" customWidth="1"/>
    <col min="3" max="3" width="8.00390625" style="147" customWidth="1"/>
    <col min="4" max="4" width="11.421875" style="149" customWidth="1"/>
    <col min="5" max="6" width="9.140625" style="149" customWidth="1"/>
    <col min="7" max="248" width="9.140625" style="147" customWidth="1"/>
    <col min="249" max="249" width="14.28125" style="147" customWidth="1"/>
    <col min="250" max="250" width="61.57421875" style="147" customWidth="1"/>
    <col min="251" max="251" width="9.140625" style="147" customWidth="1"/>
    <col min="252" max="252" width="11.421875" style="147" customWidth="1"/>
    <col min="253" max="254" width="9.140625" style="147" customWidth="1"/>
    <col min="255" max="255" width="11.28125" style="147" customWidth="1"/>
    <col min="256" max="16384" width="9.8515625" style="147" customWidth="1"/>
  </cols>
  <sheetData>
    <row r="1" ht="12.75">
      <c r="B1" s="147" t="s">
        <v>277</v>
      </c>
    </row>
    <row r="2" spans="1:6" s="105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146" customFormat="1" ht="12.75">
      <c r="A3" s="102">
        <v>1</v>
      </c>
      <c r="B3" s="102">
        <v>2</v>
      </c>
      <c r="C3" s="102">
        <v>3</v>
      </c>
      <c r="D3" s="102">
        <v>4</v>
      </c>
      <c r="E3" s="102">
        <v>5</v>
      </c>
      <c r="F3" s="102">
        <v>6</v>
      </c>
    </row>
    <row r="4" spans="1:6" s="146" customFormat="1" ht="14.25" customHeight="1">
      <c r="A4" s="346" t="s">
        <v>35</v>
      </c>
      <c r="B4" s="347"/>
      <c r="C4" s="347"/>
      <c r="D4" s="347"/>
      <c r="E4" s="347"/>
      <c r="F4" s="348"/>
    </row>
    <row r="5" spans="1:6" ht="13.5">
      <c r="A5" s="92"/>
      <c r="B5" s="9" t="s">
        <v>255</v>
      </c>
      <c r="C5" s="116"/>
      <c r="D5" s="109"/>
      <c r="E5" s="109"/>
      <c r="F5" s="109"/>
    </row>
    <row r="6" spans="1:6" ht="18" customHeight="1">
      <c r="A6" s="102">
        <v>1</v>
      </c>
      <c r="B6" s="11" t="s">
        <v>54</v>
      </c>
      <c r="C6" s="12" t="s">
        <v>65</v>
      </c>
      <c r="D6" s="121">
        <v>100</v>
      </c>
      <c r="E6" s="109"/>
      <c r="F6" s="109">
        <f>D6*E6</f>
        <v>0</v>
      </c>
    </row>
    <row r="7" spans="1:6" ht="18" customHeight="1">
      <c r="A7" s="102">
        <v>2</v>
      </c>
      <c r="B7" s="11" t="s">
        <v>56</v>
      </c>
      <c r="C7" s="12" t="s">
        <v>65</v>
      </c>
      <c r="D7" s="121">
        <v>100</v>
      </c>
      <c r="E7" s="109"/>
      <c r="F7" s="109">
        <f aca="true" t="shared" si="0" ref="F7:F16">D7*E7</f>
        <v>0</v>
      </c>
    </row>
    <row r="8" spans="1:6" ht="18" customHeight="1">
      <c r="A8" s="102">
        <v>3</v>
      </c>
      <c r="B8" s="11" t="s">
        <v>55</v>
      </c>
      <c r="C8" s="12" t="s">
        <v>65</v>
      </c>
      <c r="D8" s="121">
        <v>100</v>
      </c>
      <c r="E8" s="109"/>
      <c r="F8" s="109">
        <f t="shared" si="0"/>
        <v>0</v>
      </c>
    </row>
    <row r="9" spans="1:6" ht="18" customHeight="1">
      <c r="A9" s="102">
        <v>4</v>
      </c>
      <c r="B9" s="23" t="s">
        <v>67</v>
      </c>
      <c r="C9" s="12" t="s">
        <v>65</v>
      </c>
      <c r="D9" s="65">
        <v>10</v>
      </c>
      <c r="E9" s="109"/>
      <c r="F9" s="109">
        <f t="shared" si="0"/>
        <v>0</v>
      </c>
    </row>
    <row r="10" spans="1:6" ht="13.5" customHeight="1">
      <c r="A10" s="102">
        <v>5</v>
      </c>
      <c r="B10" s="40" t="s">
        <v>62</v>
      </c>
      <c r="C10" s="12" t="s">
        <v>66</v>
      </c>
      <c r="D10" s="65">
        <v>74</v>
      </c>
      <c r="E10" s="109"/>
      <c r="F10" s="109">
        <f t="shared" si="0"/>
        <v>0</v>
      </c>
    </row>
    <row r="11" spans="1:6" ht="13.5" customHeight="1">
      <c r="A11" s="102">
        <v>6</v>
      </c>
      <c r="B11" s="40" t="s">
        <v>64</v>
      </c>
      <c r="C11" s="10" t="s">
        <v>24</v>
      </c>
      <c r="D11" s="65">
        <v>956</v>
      </c>
      <c r="E11" s="109"/>
      <c r="F11" s="109">
        <f t="shared" si="0"/>
        <v>0</v>
      </c>
    </row>
    <row r="12" spans="1:6" ht="15.75" customHeight="1">
      <c r="A12" s="102">
        <v>7</v>
      </c>
      <c r="B12" s="23" t="s">
        <v>63</v>
      </c>
      <c r="C12" s="12" t="s">
        <v>65</v>
      </c>
      <c r="D12" s="65">
        <v>20</v>
      </c>
      <c r="E12" s="109"/>
      <c r="F12" s="109">
        <f t="shared" si="0"/>
        <v>0</v>
      </c>
    </row>
    <row r="13" spans="1:6" ht="15.75" customHeight="1">
      <c r="A13" s="284">
        <v>8</v>
      </c>
      <c r="B13" s="304" t="s">
        <v>261</v>
      </c>
      <c r="C13" s="303" t="s">
        <v>8</v>
      </c>
      <c r="D13" s="248">
        <v>1</v>
      </c>
      <c r="E13" s="282"/>
      <c r="F13" s="282">
        <f t="shared" si="0"/>
        <v>0</v>
      </c>
    </row>
    <row r="14" spans="1:6" ht="28.5" customHeight="1">
      <c r="A14" s="284">
        <v>9</v>
      </c>
      <c r="B14" s="226" t="s">
        <v>260</v>
      </c>
      <c r="C14" s="303" t="s">
        <v>8</v>
      </c>
      <c r="D14" s="248">
        <v>1</v>
      </c>
      <c r="E14" s="282"/>
      <c r="F14" s="282">
        <f t="shared" si="0"/>
        <v>0</v>
      </c>
    </row>
    <row r="15" spans="1:6" ht="17.25" customHeight="1">
      <c r="A15" s="284">
        <v>10</v>
      </c>
      <c r="B15" s="226" t="s">
        <v>262</v>
      </c>
      <c r="C15" s="303" t="s">
        <v>8</v>
      </c>
      <c r="D15" s="248">
        <v>1</v>
      </c>
      <c r="E15" s="282"/>
      <c r="F15" s="282">
        <f t="shared" si="0"/>
        <v>0</v>
      </c>
    </row>
    <row r="16" spans="1:6" ht="17.25" customHeight="1">
      <c r="A16" s="284">
        <v>11</v>
      </c>
      <c r="B16" s="226" t="s">
        <v>263</v>
      </c>
      <c r="C16" s="303" t="s">
        <v>264</v>
      </c>
      <c r="D16" s="248">
        <v>108</v>
      </c>
      <c r="E16" s="282"/>
      <c r="F16" s="282">
        <f t="shared" si="0"/>
        <v>0</v>
      </c>
    </row>
    <row r="17" spans="1:6" ht="15.75" customHeight="1">
      <c r="A17" s="102"/>
      <c r="B17" s="349" t="s">
        <v>238</v>
      </c>
      <c r="C17" s="350"/>
      <c r="D17" s="350"/>
      <c r="E17" s="351"/>
      <c r="F17" s="47">
        <f>SUM(F6:F16)</f>
        <v>0</v>
      </c>
    </row>
    <row r="18" spans="1:6" ht="13.5">
      <c r="A18" s="92"/>
      <c r="B18" s="9" t="s">
        <v>33</v>
      </c>
      <c r="C18" s="116"/>
      <c r="D18" s="109"/>
      <c r="E18" s="109"/>
      <c r="F18" s="109"/>
    </row>
    <row r="19" spans="1:6" ht="25.5">
      <c r="A19" s="102">
        <v>1</v>
      </c>
      <c r="B19" s="11" t="s">
        <v>36</v>
      </c>
      <c r="C19" s="23" t="s">
        <v>8</v>
      </c>
      <c r="D19" s="65">
        <v>1</v>
      </c>
      <c r="E19" s="282"/>
      <c r="F19" s="109">
        <f>D19*E19</f>
        <v>0</v>
      </c>
    </row>
    <row r="20" spans="1:6" ht="12.75">
      <c r="A20" s="343" t="s">
        <v>269</v>
      </c>
      <c r="B20" s="344"/>
      <c r="C20" s="344"/>
      <c r="D20" s="344"/>
      <c r="E20" s="345"/>
      <c r="F20" s="34">
        <f>F17+F19</f>
        <v>0</v>
      </c>
    </row>
  </sheetData>
  <sheetProtection/>
  <mergeCells count="3">
    <mergeCell ref="A20:E20"/>
    <mergeCell ref="A4:F4"/>
    <mergeCell ref="B17:E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1" sqref="B1"/>
    </sheetView>
  </sheetViews>
  <sheetFormatPr defaultColWidth="10.28125" defaultRowHeight="15"/>
  <cols>
    <col min="1" max="1" width="8.28125" style="36" customWidth="1"/>
    <col min="2" max="2" width="58.8515625" style="36" customWidth="1"/>
    <col min="3" max="3" width="9.140625" style="53" customWidth="1"/>
    <col min="4" max="4" width="11.421875" style="38" customWidth="1"/>
    <col min="5" max="5" width="9.140625" style="36" customWidth="1"/>
    <col min="6" max="6" width="13.00390625" style="36" customWidth="1"/>
    <col min="7" max="243" width="9.140625" style="36" customWidth="1"/>
    <col min="244" max="244" width="8.28125" style="36" customWidth="1"/>
    <col min="245" max="245" width="58.8515625" style="36" customWidth="1"/>
    <col min="246" max="246" width="9.140625" style="36" customWidth="1"/>
    <col min="247" max="247" width="12.7109375" style="36" customWidth="1"/>
    <col min="248" max="248" width="9.140625" style="36" customWidth="1"/>
    <col min="249" max="249" width="13.00390625" style="36" customWidth="1"/>
    <col min="250" max="250" width="11.28125" style="36" customWidth="1"/>
    <col min="251" max="251" width="9.8515625" style="36" customWidth="1"/>
    <col min="252" max="252" width="9.140625" style="36" customWidth="1"/>
    <col min="253" max="253" width="9.8515625" style="36" customWidth="1"/>
    <col min="254" max="254" width="12.421875" style="36" customWidth="1"/>
    <col min="255" max="255" width="9.8515625" style="36" customWidth="1"/>
    <col min="256" max="16384" width="10.28125" style="36" customWidth="1"/>
  </cols>
  <sheetData>
    <row r="1" ht="12.75">
      <c r="B1" s="36" t="s">
        <v>278</v>
      </c>
    </row>
    <row r="2" spans="1:6" s="105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38" customFormat="1" ht="12.75">
      <c r="A3" s="37">
        <v>1</v>
      </c>
      <c r="B3" s="37">
        <v>2</v>
      </c>
      <c r="C3" s="10">
        <v>3</v>
      </c>
      <c r="D3" s="37">
        <v>4</v>
      </c>
      <c r="E3" s="37">
        <v>5</v>
      </c>
      <c r="F3" s="37">
        <v>6</v>
      </c>
    </row>
    <row r="4" spans="1:6" s="38" customFormat="1" ht="15.75">
      <c r="A4" s="355" t="s">
        <v>210</v>
      </c>
      <c r="B4" s="356"/>
      <c r="C4" s="356"/>
      <c r="D4" s="356"/>
      <c r="E4" s="356"/>
      <c r="F4" s="357"/>
    </row>
    <row r="5" spans="1:9" s="258" customFormat="1" ht="25.5">
      <c r="A5" s="227">
        <v>1</v>
      </c>
      <c r="B5" s="215" t="s">
        <v>77</v>
      </c>
      <c r="C5" s="227" t="s">
        <v>8</v>
      </c>
      <c r="D5" s="256">
        <v>4</v>
      </c>
      <c r="E5" s="257"/>
      <c r="F5" s="257">
        <f>E5*D5</f>
        <v>0</v>
      </c>
      <c r="H5" s="257"/>
      <c r="I5" s="257"/>
    </row>
    <row r="6" spans="1:9" s="258" customFormat="1" ht="12.75">
      <c r="A6" s="227">
        <v>2</v>
      </c>
      <c r="B6" s="215" t="s">
        <v>78</v>
      </c>
      <c r="C6" s="259" t="s">
        <v>8</v>
      </c>
      <c r="D6" s="260">
        <v>4</v>
      </c>
      <c r="E6" s="257"/>
      <c r="F6" s="257">
        <f aca="true" t="shared" si="0" ref="F6:F11">E6*D6</f>
        <v>0</v>
      </c>
      <c r="H6" s="257"/>
      <c r="I6" s="257"/>
    </row>
    <row r="7" spans="1:9" s="258" customFormat="1" ht="25.5">
      <c r="A7" s="227">
        <v>3</v>
      </c>
      <c r="B7" s="215" t="s">
        <v>81</v>
      </c>
      <c r="C7" s="259" t="s">
        <v>8</v>
      </c>
      <c r="D7" s="260">
        <v>4</v>
      </c>
      <c r="E7" s="261"/>
      <c r="F7" s="257">
        <f t="shared" si="0"/>
        <v>0</v>
      </c>
      <c r="H7" s="261"/>
      <c r="I7" s="257"/>
    </row>
    <row r="8" spans="1:9" s="258" customFormat="1" ht="25.5">
      <c r="A8" s="227">
        <v>4</v>
      </c>
      <c r="B8" s="215" t="s">
        <v>80</v>
      </c>
      <c r="C8" s="259" t="s">
        <v>8</v>
      </c>
      <c r="D8" s="260">
        <v>4</v>
      </c>
      <c r="E8" s="261"/>
      <c r="F8" s="257">
        <f t="shared" si="0"/>
        <v>0</v>
      </c>
      <c r="H8" s="261"/>
      <c r="I8" s="257"/>
    </row>
    <row r="9" spans="1:6" s="258" customFormat="1" ht="13.5" customHeight="1">
      <c r="A9" s="227">
        <v>5</v>
      </c>
      <c r="B9" s="215" t="s">
        <v>76</v>
      </c>
      <c r="C9" s="227" t="s">
        <v>23</v>
      </c>
      <c r="D9" s="256">
        <v>84</v>
      </c>
      <c r="E9" s="261"/>
      <c r="F9" s="257">
        <f t="shared" si="0"/>
        <v>0</v>
      </c>
    </row>
    <row r="10" spans="1:6" s="258" customFormat="1" ht="13.5" customHeight="1">
      <c r="A10" s="227">
        <v>6</v>
      </c>
      <c r="B10" s="215" t="s">
        <v>74</v>
      </c>
      <c r="C10" s="227" t="s">
        <v>23</v>
      </c>
      <c r="D10" s="256">
        <v>112</v>
      </c>
      <c r="E10" s="261"/>
      <c r="F10" s="257">
        <f t="shared" si="0"/>
        <v>0</v>
      </c>
    </row>
    <row r="11" spans="1:6" s="258" customFormat="1" ht="13.5" customHeight="1">
      <c r="A11" s="227">
        <v>7</v>
      </c>
      <c r="B11" s="215" t="s">
        <v>75</v>
      </c>
      <c r="C11" s="227" t="s">
        <v>23</v>
      </c>
      <c r="D11" s="256">
        <v>130</v>
      </c>
      <c r="E11" s="261"/>
      <c r="F11" s="257">
        <f t="shared" si="0"/>
        <v>0</v>
      </c>
    </row>
    <row r="12" spans="1:6" s="258" customFormat="1" ht="13.5" customHeight="1">
      <c r="A12" s="227"/>
      <c r="B12" s="215"/>
      <c r="C12" s="227"/>
      <c r="D12" s="256"/>
      <c r="E12" s="257"/>
      <c r="F12" s="262">
        <f>SUM(F5:F11)</f>
        <v>0</v>
      </c>
    </row>
    <row r="13" spans="1:6" s="258" customFormat="1" ht="13.5" customHeight="1">
      <c r="A13" s="227"/>
      <c r="B13" s="263" t="s">
        <v>48</v>
      </c>
      <c r="C13" s="227"/>
      <c r="D13" s="256"/>
      <c r="E13" s="257"/>
      <c r="F13" s="257"/>
    </row>
    <row r="14" spans="1:6" s="258" customFormat="1" ht="25.5">
      <c r="A14" s="264">
        <v>1</v>
      </c>
      <c r="B14" s="265" t="s">
        <v>106</v>
      </c>
      <c r="C14" s="264" t="s">
        <v>6</v>
      </c>
      <c r="D14" s="298">
        <v>8</v>
      </c>
      <c r="E14" s="266"/>
      <c r="F14" s="267">
        <f>D14*E14</f>
        <v>0</v>
      </c>
    </row>
    <row r="15" spans="1:6" s="258" customFormat="1" ht="25.5">
      <c r="A15" s="264">
        <v>2</v>
      </c>
      <c r="B15" s="265" t="s">
        <v>107</v>
      </c>
      <c r="C15" s="264" t="s">
        <v>6</v>
      </c>
      <c r="D15" s="298">
        <v>2</v>
      </c>
      <c r="E15" s="266"/>
      <c r="F15" s="267">
        <f aca="true" t="shared" si="1" ref="F15:F27">D15*E15</f>
        <v>0</v>
      </c>
    </row>
    <row r="16" spans="1:6" s="258" customFormat="1" ht="25.5">
      <c r="A16" s="264">
        <v>3</v>
      </c>
      <c r="B16" s="265" t="s">
        <v>108</v>
      </c>
      <c r="C16" s="264" t="s">
        <v>6</v>
      </c>
      <c r="D16" s="298">
        <v>2</v>
      </c>
      <c r="E16" s="266"/>
      <c r="F16" s="267">
        <f t="shared" si="1"/>
        <v>0</v>
      </c>
    </row>
    <row r="17" spans="1:6" s="258" customFormat="1" ht="25.5">
      <c r="A17" s="264">
        <v>4</v>
      </c>
      <c r="B17" s="265" t="s">
        <v>109</v>
      </c>
      <c r="C17" s="264" t="s">
        <v>6</v>
      </c>
      <c r="D17" s="298">
        <v>12</v>
      </c>
      <c r="E17" s="266"/>
      <c r="F17" s="267">
        <f t="shared" si="1"/>
        <v>0</v>
      </c>
    </row>
    <row r="18" spans="1:6" s="258" customFormat="1" ht="12.75">
      <c r="A18" s="264">
        <v>5</v>
      </c>
      <c r="B18" s="268" t="s">
        <v>135</v>
      </c>
      <c r="C18" s="264" t="s">
        <v>1</v>
      </c>
      <c r="D18" s="298">
        <v>200</v>
      </c>
      <c r="E18" s="266"/>
      <c r="F18" s="267">
        <f t="shared" si="1"/>
        <v>0</v>
      </c>
    </row>
    <row r="19" spans="1:6" s="258" customFormat="1" ht="12.75">
      <c r="A19" s="264">
        <v>6</v>
      </c>
      <c r="B19" s="268" t="s">
        <v>136</v>
      </c>
      <c r="C19" s="264" t="s">
        <v>1</v>
      </c>
      <c r="D19" s="298">
        <v>80</v>
      </c>
      <c r="E19" s="266"/>
      <c r="F19" s="267">
        <f t="shared" si="1"/>
        <v>0</v>
      </c>
    </row>
    <row r="20" spans="1:6" s="258" customFormat="1" ht="12.75">
      <c r="A20" s="264">
        <v>7</v>
      </c>
      <c r="B20" s="268" t="s">
        <v>137</v>
      </c>
      <c r="C20" s="264" t="s">
        <v>1</v>
      </c>
      <c r="D20" s="298">
        <v>50</v>
      </c>
      <c r="E20" s="266"/>
      <c r="F20" s="267">
        <f t="shared" si="1"/>
        <v>0</v>
      </c>
    </row>
    <row r="21" spans="1:6" s="258" customFormat="1" ht="12.75">
      <c r="A21" s="264">
        <v>8</v>
      </c>
      <c r="B21" s="268" t="s">
        <v>110</v>
      </c>
      <c r="C21" s="264" t="s">
        <v>4</v>
      </c>
      <c r="D21" s="298">
        <v>16</v>
      </c>
      <c r="E21" s="266"/>
      <c r="F21" s="267">
        <f t="shared" si="1"/>
        <v>0</v>
      </c>
    </row>
    <row r="22" spans="1:6" s="258" customFormat="1" ht="12.75">
      <c r="A22" s="264">
        <v>9</v>
      </c>
      <c r="B22" s="268" t="s">
        <v>111</v>
      </c>
      <c r="C22" s="264" t="s">
        <v>1</v>
      </c>
      <c r="D22" s="298">
        <v>20</v>
      </c>
      <c r="E22" s="266"/>
      <c r="F22" s="267">
        <f t="shared" si="1"/>
        <v>0</v>
      </c>
    </row>
    <row r="23" spans="1:6" s="258" customFormat="1" ht="25.5">
      <c r="A23" s="264">
        <v>10</v>
      </c>
      <c r="B23" s="265" t="s">
        <v>138</v>
      </c>
      <c r="C23" s="264" t="s">
        <v>6</v>
      </c>
      <c r="D23" s="298">
        <v>14</v>
      </c>
      <c r="E23" s="266"/>
      <c r="F23" s="267">
        <f t="shared" si="1"/>
        <v>0</v>
      </c>
    </row>
    <row r="24" spans="1:6" s="258" customFormat="1" ht="25.5">
      <c r="A24" s="264">
        <v>11</v>
      </c>
      <c r="B24" s="265" t="s">
        <v>112</v>
      </c>
      <c r="C24" s="264" t="s">
        <v>1</v>
      </c>
      <c r="D24" s="298">
        <v>110</v>
      </c>
      <c r="E24" s="266"/>
      <c r="F24" s="267">
        <f t="shared" si="1"/>
        <v>0</v>
      </c>
    </row>
    <row r="25" spans="1:6" s="258" customFormat="1" ht="25.5">
      <c r="A25" s="264">
        <v>12</v>
      </c>
      <c r="B25" s="265" t="s">
        <v>113</v>
      </c>
      <c r="C25" s="264" t="s">
        <v>1</v>
      </c>
      <c r="D25" s="298">
        <v>40</v>
      </c>
      <c r="E25" s="266"/>
      <c r="F25" s="267">
        <f t="shared" si="1"/>
        <v>0</v>
      </c>
    </row>
    <row r="26" spans="1:6" s="50" customFormat="1" ht="12.75">
      <c r="A26" s="82">
        <v>13</v>
      </c>
      <c r="B26" s="80" t="s">
        <v>114</v>
      </c>
      <c r="C26" s="82" t="s">
        <v>4</v>
      </c>
      <c r="D26" s="299">
        <v>16</v>
      </c>
      <c r="E26" s="83"/>
      <c r="F26" s="81">
        <f t="shared" si="1"/>
        <v>0</v>
      </c>
    </row>
    <row r="27" spans="1:6" s="50" customFormat="1" ht="12.75">
      <c r="A27" s="264">
        <v>14</v>
      </c>
      <c r="B27" s="268" t="s">
        <v>268</v>
      </c>
      <c r="C27" s="264" t="s">
        <v>264</v>
      </c>
      <c r="D27" s="298">
        <v>96</v>
      </c>
      <c r="E27" s="266"/>
      <c r="F27" s="267">
        <f t="shared" si="1"/>
        <v>0</v>
      </c>
    </row>
    <row r="28" spans="1:6" s="50" customFormat="1" ht="13.5" customHeight="1">
      <c r="A28" s="49"/>
      <c r="B28" s="11"/>
      <c r="C28" s="49"/>
      <c r="D28" s="52"/>
      <c r="E28" s="51"/>
      <c r="F28" s="172">
        <f>SUM(F14:F27)</f>
        <v>0</v>
      </c>
    </row>
    <row r="29" spans="1:6" ht="12.75">
      <c r="A29" s="352" t="s">
        <v>269</v>
      </c>
      <c r="B29" s="353"/>
      <c r="C29" s="353"/>
      <c r="D29" s="353"/>
      <c r="E29" s="354"/>
      <c r="F29" s="44">
        <f>F28+F12</f>
        <v>0</v>
      </c>
    </row>
    <row r="33" ht="12.75">
      <c r="F33" s="54"/>
    </row>
  </sheetData>
  <sheetProtection/>
  <mergeCells count="2">
    <mergeCell ref="A29:E29"/>
    <mergeCell ref="A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9.140625" style="48" customWidth="1"/>
    <col min="2" max="2" width="54.57421875" style="1" customWidth="1"/>
    <col min="3" max="4" width="9.28125" style="1" customWidth="1"/>
    <col min="5" max="5" width="8.140625" style="1" customWidth="1"/>
    <col min="6" max="6" width="12.00390625" style="1" customWidth="1"/>
    <col min="7" max="7" width="16.421875" style="1" customWidth="1"/>
    <col min="8" max="8" width="9.140625" style="1" customWidth="1"/>
    <col min="9" max="9" width="13.7109375" style="1" bestFit="1" customWidth="1"/>
    <col min="10" max="16384" width="9.140625" style="1" customWidth="1"/>
  </cols>
  <sheetData>
    <row r="1" ht="15">
      <c r="B1" s="1" t="s">
        <v>279</v>
      </c>
    </row>
    <row r="2" spans="1:6" s="105" customFormat="1" ht="51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108" customFormat="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</row>
    <row r="4" spans="1:6" s="108" customFormat="1" ht="14.25">
      <c r="A4" s="358" t="s">
        <v>211</v>
      </c>
      <c r="B4" s="359"/>
      <c r="C4" s="359"/>
      <c r="D4" s="359"/>
      <c r="E4" s="359"/>
      <c r="F4" s="360"/>
    </row>
    <row r="5" spans="1:6" s="271" customFormat="1" ht="15">
      <c r="A5" s="247">
        <v>1</v>
      </c>
      <c r="B5" s="269" t="s">
        <v>67</v>
      </c>
      <c r="C5" s="270" t="s">
        <v>4</v>
      </c>
      <c r="D5" s="249">
        <v>330</v>
      </c>
      <c r="E5" s="249"/>
      <c r="F5" s="249">
        <f>D5*E5</f>
        <v>0</v>
      </c>
    </row>
    <row r="6" spans="1:6" s="271" customFormat="1" ht="15">
      <c r="A6" s="247">
        <v>2</v>
      </c>
      <c r="B6" s="269" t="s">
        <v>70</v>
      </c>
      <c r="C6" s="270" t="s">
        <v>4</v>
      </c>
      <c r="D6" s="249">
        <v>330</v>
      </c>
      <c r="E6" s="249"/>
      <c r="F6" s="249">
        <f>D6*E6</f>
        <v>0</v>
      </c>
    </row>
    <row r="7" spans="1:6" s="271" customFormat="1" ht="25.5">
      <c r="A7" s="247">
        <v>3</v>
      </c>
      <c r="B7" s="235" t="s">
        <v>64</v>
      </c>
      <c r="C7" s="270" t="s">
        <v>24</v>
      </c>
      <c r="D7" s="249">
        <v>13212</v>
      </c>
      <c r="E7" s="249"/>
      <c r="F7" s="249">
        <f>D7*E7</f>
        <v>0</v>
      </c>
    </row>
    <row r="8" spans="1:6" s="271" customFormat="1" ht="15">
      <c r="A8" s="247">
        <v>4</v>
      </c>
      <c r="B8" s="269" t="s">
        <v>71</v>
      </c>
      <c r="C8" s="270" t="s">
        <v>4</v>
      </c>
      <c r="D8" s="249">
        <v>248</v>
      </c>
      <c r="E8" s="249"/>
      <c r="F8" s="249">
        <f>D8*E8</f>
        <v>0</v>
      </c>
    </row>
    <row r="9" spans="1:6" s="271" customFormat="1" ht="15">
      <c r="A9" s="247"/>
      <c r="B9" s="269"/>
      <c r="C9" s="270"/>
      <c r="D9" s="249"/>
      <c r="E9" s="249"/>
      <c r="F9" s="272">
        <f>SUM(F5:F8)</f>
        <v>0</v>
      </c>
    </row>
    <row r="10" spans="1:6" s="271" customFormat="1" ht="13.5">
      <c r="A10" s="273"/>
      <c r="B10" s="274" t="s">
        <v>48</v>
      </c>
      <c r="C10" s="275"/>
      <c r="D10" s="276"/>
      <c r="E10" s="277"/>
      <c r="F10" s="277"/>
    </row>
    <row r="11" spans="1:6" s="271" customFormat="1" ht="12.75">
      <c r="A11" s="273">
        <v>1</v>
      </c>
      <c r="B11" s="275" t="s">
        <v>127</v>
      </c>
      <c r="C11" s="278" t="s">
        <v>4</v>
      </c>
      <c r="D11" s="276">
        <v>79.5</v>
      </c>
      <c r="E11" s="277"/>
      <c r="F11" s="277">
        <f aca="true" t="shared" si="0" ref="F11:F16">D11*E11</f>
        <v>0</v>
      </c>
    </row>
    <row r="12" spans="1:6" s="271" customFormat="1" ht="12.75">
      <c r="A12" s="273">
        <v>2</v>
      </c>
      <c r="B12" s="275" t="s">
        <v>128</v>
      </c>
      <c r="C12" s="278" t="s">
        <v>4</v>
      </c>
      <c r="D12" s="276">
        <v>33</v>
      </c>
      <c r="E12" s="277"/>
      <c r="F12" s="277">
        <f t="shared" si="0"/>
        <v>0</v>
      </c>
    </row>
    <row r="13" spans="1:6" s="271" customFormat="1" ht="12.75">
      <c r="A13" s="273">
        <v>3</v>
      </c>
      <c r="B13" s="275" t="s">
        <v>129</v>
      </c>
      <c r="C13" s="278" t="s">
        <v>1</v>
      </c>
      <c r="D13" s="276">
        <v>79.5</v>
      </c>
      <c r="E13" s="277"/>
      <c r="F13" s="277">
        <f t="shared" si="0"/>
        <v>0</v>
      </c>
    </row>
    <row r="14" spans="1:6" s="271" customFormat="1" ht="12.75">
      <c r="A14" s="273">
        <v>4</v>
      </c>
      <c r="B14" s="275" t="s">
        <v>130</v>
      </c>
      <c r="C14" s="278" t="s">
        <v>1</v>
      </c>
      <c r="D14" s="276">
        <v>33</v>
      </c>
      <c r="E14" s="277"/>
      <c r="F14" s="277">
        <f t="shared" si="0"/>
        <v>0</v>
      </c>
    </row>
    <row r="15" spans="1:6" s="271" customFormat="1" ht="12.75">
      <c r="A15" s="273">
        <v>5</v>
      </c>
      <c r="B15" s="275" t="s">
        <v>131</v>
      </c>
      <c r="C15" s="278" t="s">
        <v>1</v>
      </c>
      <c r="D15" s="276">
        <v>50</v>
      </c>
      <c r="E15" s="277"/>
      <c r="F15" s="277">
        <f t="shared" si="0"/>
        <v>0</v>
      </c>
    </row>
    <row r="16" spans="1:6" s="108" customFormat="1" ht="12.75">
      <c r="A16" s="84">
        <v>6</v>
      </c>
      <c r="B16" s="85" t="s">
        <v>132</v>
      </c>
      <c r="C16" s="174" t="s">
        <v>8</v>
      </c>
      <c r="D16" s="86">
        <v>16</v>
      </c>
      <c r="E16" s="277"/>
      <c r="F16" s="87">
        <f t="shared" si="0"/>
        <v>0</v>
      </c>
    </row>
    <row r="17" spans="1:6" s="108" customFormat="1" ht="15">
      <c r="A17" s="114"/>
      <c r="B17" s="23"/>
      <c r="C17" s="7"/>
      <c r="D17" s="31"/>
      <c r="E17" s="31"/>
      <c r="F17" s="144">
        <f>SUM(F11:F16)</f>
        <v>0</v>
      </c>
    </row>
    <row r="18" spans="1:6" s="110" customFormat="1" ht="12.75">
      <c r="A18" s="361" t="s">
        <v>269</v>
      </c>
      <c r="B18" s="362"/>
      <c r="C18" s="362"/>
      <c r="D18" s="362"/>
      <c r="E18" s="363"/>
      <c r="F18" s="61">
        <f>F9+F17</f>
        <v>0</v>
      </c>
    </row>
    <row r="20" ht="15">
      <c r="F20" s="300"/>
    </row>
  </sheetData>
  <sheetProtection/>
  <mergeCells count="2">
    <mergeCell ref="A4:F4"/>
    <mergeCell ref="A18:E1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140625" style="1" customWidth="1"/>
    <col min="2" max="2" width="63.421875" style="1" customWidth="1"/>
    <col min="3" max="3" width="12.7109375" style="1" customWidth="1"/>
    <col min="4" max="4" width="12.00390625" style="1" customWidth="1"/>
    <col min="5" max="5" width="9.57421875" style="1" customWidth="1"/>
    <col min="6" max="6" width="9.421875" style="1" customWidth="1"/>
    <col min="7" max="7" width="17.8515625" style="1" customWidth="1"/>
    <col min="8" max="8" width="9.140625" style="1" customWidth="1"/>
    <col min="9" max="9" width="8.7109375" style="1" customWidth="1"/>
    <col min="10" max="16384" width="9.140625" style="1" customWidth="1"/>
  </cols>
  <sheetData>
    <row r="1" ht="15">
      <c r="B1" s="1" t="s">
        <v>280</v>
      </c>
    </row>
    <row r="2" spans="1:6" s="105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108" customFormat="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</row>
    <row r="4" spans="1:6" s="108" customFormat="1" ht="14.25">
      <c r="A4" s="358" t="s">
        <v>212</v>
      </c>
      <c r="B4" s="359"/>
      <c r="C4" s="359"/>
      <c r="D4" s="359"/>
      <c r="E4" s="359"/>
      <c r="F4" s="360"/>
    </row>
    <row r="5" spans="1:6" s="108" customFormat="1" ht="15">
      <c r="A5" s="114">
        <v>1</v>
      </c>
      <c r="B5" s="23" t="s">
        <v>67</v>
      </c>
      <c r="C5" s="7" t="s">
        <v>4</v>
      </c>
      <c r="D5" s="31">
        <v>58</v>
      </c>
      <c r="E5" s="31"/>
      <c r="F5" s="31">
        <f>E4*F4</f>
        <v>0</v>
      </c>
    </row>
    <row r="6" spans="1:6" s="108" customFormat="1" ht="15">
      <c r="A6" s="114">
        <v>2</v>
      </c>
      <c r="B6" s="23" t="s">
        <v>70</v>
      </c>
      <c r="C6" s="7" t="s">
        <v>4</v>
      </c>
      <c r="D6" s="31">
        <v>58</v>
      </c>
      <c r="E6" s="31"/>
      <c r="F6" s="31">
        <f>E5*F5</f>
        <v>0</v>
      </c>
    </row>
    <row r="7" spans="1:6" s="108" customFormat="1" ht="14.25" customHeight="1">
      <c r="A7" s="114">
        <v>3</v>
      </c>
      <c r="B7" s="43" t="s">
        <v>64</v>
      </c>
      <c r="C7" s="55" t="s">
        <v>24</v>
      </c>
      <c r="D7" s="31">
        <v>4756</v>
      </c>
      <c r="E7" s="31"/>
      <c r="F7" s="31">
        <f>E6*F6</f>
        <v>0</v>
      </c>
    </row>
    <row r="8" spans="1:6" s="108" customFormat="1" ht="15">
      <c r="A8" s="114">
        <v>4</v>
      </c>
      <c r="B8" s="23" t="s">
        <v>71</v>
      </c>
      <c r="C8" s="7" t="s">
        <v>4</v>
      </c>
      <c r="D8" s="31">
        <v>87</v>
      </c>
      <c r="E8" s="31"/>
      <c r="F8" s="31">
        <f>E7*F7</f>
        <v>0</v>
      </c>
    </row>
    <row r="9" spans="1:6" s="110" customFormat="1" ht="12.75">
      <c r="A9" s="361" t="s">
        <v>269</v>
      </c>
      <c r="B9" s="362"/>
      <c r="C9" s="362"/>
      <c r="D9" s="362"/>
      <c r="E9" s="363"/>
      <c r="F9" s="61">
        <f>SUM(F5:F8)</f>
        <v>0</v>
      </c>
    </row>
    <row r="11" ht="15">
      <c r="F11" s="300"/>
    </row>
  </sheetData>
  <sheetProtection/>
  <mergeCells count="2">
    <mergeCell ref="A4:F4"/>
    <mergeCell ref="A9:E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" sqref="B1"/>
    </sheetView>
  </sheetViews>
  <sheetFormatPr defaultColWidth="9.8515625" defaultRowHeight="15"/>
  <cols>
    <col min="1" max="1" width="7.7109375" style="110" customWidth="1"/>
    <col min="2" max="2" width="64.140625" style="110" customWidth="1"/>
    <col min="3" max="3" width="9.140625" style="110" customWidth="1"/>
    <col min="4" max="4" width="11.421875" style="110" customWidth="1"/>
    <col min="5" max="5" width="10.8515625" style="110" customWidth="1"/>
    <col min="6" max="248" width="9.140625" style="110" customWidth="1"/>
    <col min="249" max="249" width="14.28125" style="110" customWidth="1"/>
    <col min="250" max="250" width="54.7109375" style="110" customWidth="1"/>
    <col min="251" max="251" width="9.140625" style="110" customWidth="1"/>
    <col min="252" max="252" width="11.421875" style="110" customWidth="1"/>
    <col min="253" max="254" width="9.140625" style="110" customWidth="1"/>
    <col min="255" max="255" width="11.28125" style="110" customWidth="1"/>
    <col min="256" max="16384" width="9.8515625" style="110" customWidth="1"/>
  </cols>
  <sheetData>
    <row r="1" ht="12.75">
      <c r="B1" s="110" t="s">
        <v>281</v>
      </c>
    </row>
    <row r="2" spans="1:6" s="105" customFormat="1" ht="38.25">
      <c r="A2" s="100" t="s">
        <v>140</v>
      </c>
      <c r="B2" s="88" t="s">
        <v>11</v>
      </c>
      <c r="C2" s="90" t="s">
        <v>141</v>
      </c>
      <c r="D2" s="20" t="s">
        <v>0</v>
      </c>
      <c r="E2" s="20" t="s">
        <v>270</v>
      </c>
      <c r="F2" s="20" t="s">
        <v>271</v>
      </c>
    </row>
    <row r="3" spans="1:6" s="108" customFormat="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</row>
    <row r="4" spans="1:6" s="108" customFormat="1" ht="14.25">
      <c r="A4" s="358" t="s">
        <v>213</v>
      </c>
      <c r="B4" s="359"/>
      <c r="C4" s="359"/>
      <c r="D4" s="359"/>
      <c r="E4" s="359"/>
      <c r="F4" s="360"/>
    </row>
    <row r="5" spans="1:6" s="108" customFormat="1" ht="12.75">
      <c r="A5" s="114">
        <v>1</v>
      </c>
      <c r="B5" s="75" t="s">
        <v>97</v>
      </c>
      <c r="C5" s="30" t="s">
        <v>4</v>
      </c>
      <c r="D5" s="65">
        <v>12</v>
      </c>
      <c r="E5" s="65"/>
      <c r="F5" s="31">
        <f aca="true" t="shared" si="0" ref="F5:F11">D5*E5</f>
        <v>0</v>
      </c>
    </row>
    <row r="6" spans="1:6" s="271" customFormat="1" ht="12.75">
      <c r="A6" s="247">
        <v>2</v>
      </c>
      <c r="B6" s="215" t="s">
        <v>56</v>
      </c>
      <c r="C6" s="247" t="s">
        <v>4</v>
      </c>
      <c r="D6" s="248">
        <v>12</v>
      </c>
      <c r="E6" s="248"/>
      <c r="F6" s="249">
        <f t="shared" si="0"/>
        <v>0</v>
      </c>
    </row>
    <row r="7" spans="1:6" s="271" customFormat="1" ht="12.75">
      <c r="A7" s="247">
        <v>3</v>
      </c>
      <c r="B7" s="215" t="s">
        <v>55</v>
      </c>
      <c r="C7" s="247" t="s">
        <v>4</v>
      </c>
      <c r="D7" s="248">
        <v>12</v>
      </c>
      <c r="E7" s="248"/>
      <c r="F7" s="249">
        <f t="shared" si="0"/>
        <v>0</v>
      </c>
    </row>
    <row r="8" spans="1:6" s="271" customFormat="1" ht="12.75">
      <c r="A8" s="247">
        <v>4</v>
      </c>
      <c r="B8" s="215" t="s">
        <v>98</v>
      </c>
      <c r="C8" s="247" t="s">
        <v>4</v>
      </c>
      <c r="D8" s="248">
        <v>7.5</v>
      </c>
      <c r="E8" s="248"/>
      <c r="F8" s="249">
        <f t="shared" si="0"/>
        <v>0</v>
      </c>
    </row>
    <row r="9" spans="1:6" s="271" customFormat="1" ht="18.75" customHeight="1">
      <c r="A9" s="247">
        <v>5</v>
      </c>
      <c r="B9" s="215" t="s">
        <v>64</v>
      </c>
      <c r="C9" s="230" t="s">
        <v>24</v>
      </c>
      <c r="D9" s="248">
        <v>240</v>
      </c>
      <c r="E9" s="248"/>
      <c r="F9" s="249">
        <f t="shared" si="0"/>
        <v>0</v>
      </c>
    </row>
    <row r="10" spans="1:6" s="271" customFormat="1" ht="12.75">
      <c r="A10" s="247">
        <v>6</v>
      </c>
      <c r="B10" s="215" t="s">
        <v>96</v>
      </c>
      <c r="C10" s="247" t="s">
        <v>4</v>
      </c>
      <c r="D10" s="248">
        <v>3</v>
      </c>
      <c r="E10" s="248"/>
      <c r="F10" s="249">
        <f t="shared" si="0"/>
        <v>0</v>
      </c>
    </row>
    <row r="11" spans="1:6" s="271" customFormat="1" ht="12.75">
      <c r="A11" s="247">
        <v>7</v>
      </c>
      <c r="B11" s="215" t="s">
        <v>258</v>
      </c>
      <c r="C11" s="247" t="s">
        <v>8</v>
      </c>
      <c r="D11" s="248">
        <v>1</v>
      </c>
      <c r="E11" s="248"/>
      <c r="F11" s="249">
        <f t="shared" si="0"/>
        <v>0</v>
      </c>
    </row>
    <row r="12" spans="1:8" s="271" customFormat="1" ht="12.75">
      <c r="A12" s="247"/>
      <c r="B12" s="215"/>
      <c r="C12" s="247"/>
      <c r="D12" s="248"/>
      <c r="E12" s="248"/>
      <c r="F12" s="272">
        <f>SUM(F5:F11)</f>
        <v>0</v>
      </c>
      <c r="H12" s="301"/>
    </row>
    <row r="13" spans="1:6" s="271" customFormat="1" ht="13.5">
      <c r="A13" s="247"/>
      <c r="B13" s="279"/>
      <c r="C13" s="247"/>
      <c r="D13" s="248"/>
      <c r="E13" s="248"/>
      <c r="F13" s="249"/>
    </row>
    <row r="14" spans="1:6" s="283" customFormat="1" ht="13.5">
      <c r="A14" s="280"/>
      <c r="B14" s="280" t="s">
        <v>37</v>
      </c>
      <c r="C14" s="281"/>
      <c r="D14" s="249"/>
      <c r="E14" s="282"/>
      <c r="F14" s="249"/>
    </row>
    <row r="15" spans="1:8" s="283" customFormat="1" ht="12.75">
      <c r="A15" s="247">
        <v>1</v>
      </c>
      <c r="B15" s="215" t="s">
        <v>39</v>
      </c>
      <c r="C15" s="227" t="s">
        <v>8</v>
      </c>
      <c r="D15" s="228">
        <v>2</v>
      </c>
      <c r="E15" s="282"/>
      <c r="F15" s="249">
        <f>D15*E15</f>
        <v>0</v>
      </c>
      <c r="H15" s="302"/>
    </row>
    <row r="16" spans="1:6" ht="12.75">
      <c r="A16" s="30"/>
      <c r="B16" s="215"/>
      <c r="C16" s="227"/>
      <c r="D16" s="228"/>
      <c r="E16" s="282"/>
      <c r="F16" s="60">
        <f>SUM(F15:F15)</f>
        <v>0</v>
      </c>
    </row>
    <row r="17" spans="1:6" ht="12.75">
      <c r="A17" s="30"/>
      <c r="B17" s="364" t="s">
        <v>242</v>
      </c>
      <c r="C17" s="365"/>
      <c r="D17" s="365"/>
      <c r="E17" s="366"/>
      <c r="F17" s="60">
        <f>F12+F16</f>
        <v>0</v>
      </c>
    </row>
    <row r="18" spans="1:6" ht="12.75">
      <c r="A18" s="30"/>
      <c r="B18" s="215"/>
      <c r="C18" s="227"/>
      <c r="D18" s="228"/>
      <c r="E18" s="282"/>
      <c r="F18" s="60"/>
    </row>
    <row r="19" spans="1:6" ht="13.5">
      <c r="A19" s="9"/>
      <c r="B19" s="280" t="s">
        <v>33</v>
      </c>
      <c r="C19" s="281"/>
      <c r="D19" s="249"/>
      <c r="E19" s="282"/>
      <c r="F19" s="31"/>
    </row>
    <row r="20" spans="1:6" ht="27.75" customHeight="1">
      <c r="A20" s="30">
        <v>1</v>
      </c>
      <c r="B20" s="226" t="s">
        <v>38</v>
      </c>
      <c r="C20" s="214" t="s">
        <v>8</v>
      </c>
      <c r="D20" s="249">
        <v>1</v>
      </c>
      <c r="E20" s="282"/>
      <c r="F20" s="31">
        <f>E20*D20</f>
        <v>0</v>
      </c>
    </row>
    <row r="21" spans="1:6" ht="12.75">
      <c r="A21" s="361" t="s">
        <v>269</v>
      </c>
      <c r="B21" s="362"/>
      <c r="C21" s="362"/>
      <c r="D21" s="362"/>
      <c r="E21" s="363"/>
      <c r="F21" s="61">
        <f>F20+F16+F12</f>
        <v>0</v>
      </c>
    </row>
    <row r="22" ht="12.75">
      <c r="F22" s="145"/>
    </row>
    <row r="23" ht="12.75">
      <c r="H23" s="118"/>
    </row>
  </sheetData>
  <sheetProtection/>
  <mergeCells count="3">
    <mergeCell ref="A21:E21"/>
    <mergeCell ref="A4:F4"/>
    <mergeCell ref="B17:E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Commentator</dc:creator>
  <cp:keywords/>
  <dc:description/>
  <cp:lastModifiedBy>svetla_pr</cp:lastModifiedBy>
  <cp:lastPrinted>2019-04-10T06:53:17Z</cp:lastPrinted>
  <dcterms:created xsi:type="dcterms:W3CDTF">2019-03-01T10:02:03Z</dcterms:created>
  <dcterms:modified xsi:type="dcterms:W3CDTF">2019-05-14T12:03:11Z</dcterms:modified>
  <cp:category/>
  <cp:version/>
  <cp:contentType/>
  <cp:contentStatus/>
</cp:coreProperties>
</file>